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villeda_nucitec_com/Documents/Escritorio/ADE/Formatos viaticos/"/>
    </mc:Choice>
  </mc:AlternateContent>
  <xr:revisionPtr revIDLastSave="12" documentId="8_{F8A08673-56C8-4947-AC5D-B7E02FE836E6}" xr6:coauthVersionLast="47" xr6:coauthVersionMax="47" xr10:uidLastSave="{443DDA37-2C55-4681-83DE-D97B62E749A0}"/>
  <bookViews>
    <workbookView xWindow="-120" yWindow="-120" windowWidth="20730" windowHeight="1104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M18" i="1"/>
  <c r="L19" i="1"/>
  <c r="O37" i="1"/>
  <c r="O38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H37" i="1"/>
  <c r="H38" i="1"/>
  <c r="I37" i="1"/>
  <c r="I38" i="1" s="1"/>
  <c r="J37" i="1"/>
  <c r="J38" i="1" s="1"/>
  <c r="N37" i="1"/>
  <c r="N38" i="1"/>
  <c r="P37" i="1"/>
  <c r="P38" i="1"/>
  <c r="K19" i="1"/>
  <c r="M19" i="1"/>
  <c r="Q19" i="1" s="1"/>
  <c r="K20" i="1"/>
  <c r="M20" i="1"/>
  <c r="Q20" i="1" s="1"/>
  <c r="K21" i="1"/>
  <c r="M21" i="1"/>
  <c r="K22" i="1"/>
  <c r="M22" i="1"/>
  <c r="Q22" i="1" s="1"/>
  <c r="K23" i="1"/>
  <c r="M23" i="1"/>
  <c r="K24" i="1"/>
  <c r="K25" i="1"/>
  <c r="K26" i="1"/>
  <c r="K27" i="1"/>
  <c r="K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F15" i="1"/>
  <c r="F8" i="1"/>
  <c r="F7" i="1"/>
  <c r="F13" i="1"/>
  <c r="M24" i="1"/>
  <c r="Q24" i="1" s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36" i="1"/>
  <c r="G26" i="1"/>
  <c r="G36" i="1"/>
  <c r="G22" i="1"/>
  <c r="M28" i="1"/>
  <c r="G19" i="1"/>
  <c r="M25" i="1"/>
  <c r="G25" i="1"/>
  <c r="Q25" i="1"/>
  <c r="Q28" i="1"/>
  <c r="Q31" i="1"/>
  <c r="Q32" i="1"/>
  <c r="Q33" i="1"/>
  <c r="Q34" i="1"/>
  <c r="Q35" i="1"/>
  <c r="G29" i="1"/>
  <c r="Q29" i="1"/>
  <c r="Q21" i="1"/>
  <c r="G18" i="1"/>
  <c r="Q23" i="1"/>
  <c r="G30" i="1"/>
  <c r="Q30" i="1"/>
  <c r="Q36" i="1"/>
  <c r="Q26" i="1"/>
  <c r="Q27" i="1"/>
  <c r="G37" i="1"/>
  <c r="G38" i="1" s="1"/>
  <c r="Q18" i="1"/>
  <c r="L37" i="1" l="1"/>
  <c r="L38" i="1" s="1"/>
  <c r="M37" i="1"/>
  <c r="M38" i="1" s="1"/>
  <c r="Q37" i="1"/>
  <c r="Q38" i="1" s="1"/>
</calcChain>
</file>

<file path=xl/sharedStrings.xml><?xml version="1.0" encoding="utf-8"?>
<sst xmlns="http://schemas.openxmlformats.org/spreadsheetml/2006/main" count="69" uniqueCount="46">
  <si>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</si>
  <si>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</si>
  <si>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</si>
  <si>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</si>
  <si>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</si>
  <si>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</si>
  <si>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</si>
  <si>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</si>
  <si>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</si>
  <si>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</si>
  <si>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</si>
  <si>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</si>
  <si>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</si>
  <si>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</si>
  <si>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</si>
  <si>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</si>
  <si>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</si>
  <si>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</si>
  <si>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</si>
  <si>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</si>
  <si>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</si>
  <si>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</si>
  <si>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</si>
  <si>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</si>
  <si>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</si>
  <si>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</si>
  <si>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</si>
  <si>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</si>
  <si>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</si>
  <si>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</si>
  <si>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</si>
  <si>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</si>
  <si>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</si>
  <si>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</si>
  <si>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</si>
  <si>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Adelina Villeda Hernández</t>
  </si>
  <si>
    <t>CDMX</t>
  </si>
  <si>
    <t xml:space="preserve">Trabajo administrativo en oficina </t>
  </si>
  <si>
    <t>CDMX Coyoacan</t>
  </si>
  <si>
    <t>Puebla</t>
  </si>
  <si>
    <t>Capacitación cliente Tenorio</t>
  </si>
  <si>
    <t>Huehuetoca</t>
  </si>
  <si>
    <t>Recolección muestra y promocionales</t>
  </si>
  <si>
    <t>Montaje evento Farma Mx</t>
  </si>
  <si>
    <t>Participación evento Farma Mx con equipo de promotoria y marketing</t>
  </si>
  <si>
    <t xml:space="preserve">Recorridos locales, tiendas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</si>
</sst>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0" xfId="0" applyProtection="1">
      <protection locked="0"/>
    </xf>
    <xf numFmtId="44" fontId="0" fillId="0" borderId="1" xfId="2" quotePrefix="1" applyFont="1" applyBorder="1" applyProtection="1">
      <protection locked="0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B14" zoomScale="70" zoomScaleNormal="70" workbookViewId="0">
      <selection activeCell="N24" sqref="N24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21" t="s"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3:13" x14ac:dyDescent="0.25">
      <c r="C5" s="23" t="s">
        <v>29</v>
      </c>
      <c r="D5" s="23"/>
      <c r="E5" s="23"/>
      <c r="F5" s="23"/>
    </row>
    <row r="6" spans="3:13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25">
      <c r="J16" s="22" t="s">
        <v>9</v>
      </c>
      <c r="K16" s="22"/>
      <c r="L16" s="22"/>
      <c r="M16" s="22"/>
    </row>
    <row r="17" spans="1:18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5">
      <c r="C18" s="12" t="s">
        <v>35</v>
      </c>
      <c r="D18" s="13" t="s">
        <v>38</v>
      </c>
      <c r="E18" s="13">
        <v>2</v>
      </c>
      <c r="F18" s="13">
        <v>0</v>
      </c>
      <c r="G18" s="10">
        <f>F18*0.1</f>
        <v>0</v>
      </c>
      <c r="H18" s="13">
        <v>0</v>
      </c>
      <c r="I18" s="13">
        <v>0</v>
      </c>
      <c r="J18" s="15">
        <v>100</v>
      </c>
      <c r="K18" s="11">
        <v>12</v>
      </c>
      <c r="L18" s="11">
        <f>+J18/K18</f>
        <v>8.3333333333333339</v>
      </c>
      <c r="M18" s="10">
        <f>IFERROR(J18/K18*$F$15,0)</f>
        <v>172.41379310344828</v>
      </c>
      <c r="N18" s="13">
        <v>0</v>
      </c>
      <c r="O18" s="13">
        <v>650</v>
      </c>
      <c r="P18" s="13">
        <v>0</v>
      </c>
      <c r="Q18" s="10">
        <f>+P18+N18+M18++I18+H18+F18+O18+G18</f>
        <v>822.41379310344826</v>
      </c>
      <c r="R18" s="13" t="s">
        <v>37</v>
      </c>
    </row>
    <row r="19" spans="1:18" ht="26.25" customHeight="1" x14ac:dyDescent="0.25">
      <c r="A19" t="s">
        <v>28</v>
      </c>
      <c r="C19" s="12" t="s">
        <v>35</v>
      </c>
      <c r="D19" s="13" t="s">
        <v>39</v>
      </c>
      <c r="E19" s="13">
        <v>0</v>
      </c>
      <c r="F19" s="13">
        <v>1200</v>
      </c>
      <c r="G19" s="10">
        <f t="shared" ref="G19:G36" si="0">F19*0.1</f>
        <v>120</v>
      </c>
      <c r="H19" s="13">
        <v>0</v>
      </c>
      <c r="I19" s="13">
        <v>0</v>
      </c>
      <c r="J19" s="15">
        <v>345</v>
      </c>
      <c r="K19" s="11">
        <f t="shared" ref="K19:K36" si="1">+$F$10</f>
        <v>12</v>
      </c>
      <c r="L19" s="11">
        <f t="shared" ref="L19:L36" si="2">+J19/K19</f>
        <v>28.75</v>
      </c>
      <c r="M19" s="10">
        <f t="shared" ref="M19:M36" si="3">IFERROR(J19/K19*$F$15,0)</f>
        <v>594.82758620689651</v>
      </c>
      <c r="N19" s="13">
        <v>0</v>
      </c>
      <c r="O19" s="13">
        <v>816</v>
      </c>
      <c r="P19" s="13">
        <v>0</v>
      </c>
      <c r="Q19" s="10">
        <f t="shared" ref="Q19:Q36" si="4">+P19+N19+M19++I19+H19+F19+O19+G19</f>
        <v>2730.8275862068967</v>
      </c>
      <c r="R19" s="16" t="s">
        <v>40</v>
      </c>
    </row>
    <row r="20" spans="1:18" ht="26.25" customHeight="1" x14ac:dyDescent="0.25">
      <c r="C20" s="12" t="s">
        <v>35</v>
      </c>
      <c r="D20" s="13" t="s">
        <v>41</v>
      </c>
      <c r="E20" s="13">
        <v>0</v>
      </c>
      <c r="F20" s="13">
        <v>0</v>
      </c>
      <c r="G20" s="10">
        <f t="shared" si="0"/>
        <v>0</v>
      </c>
      <c r="H20" s="13">
        <v>0</v>
      </c>
      <c r="I20" s="13">
        <v>0</v>
      </c>
      <c r="J20" s="15">
        <v>189</v>
      </c>
      <c r="K20" s="11">
        <f t="shared" si="1"/>
        <v>12</v>
      </c>
      <c r="L20" s="11">
        <f t="shared" si="2"/>
        <v>15.75</v>
      </c>
      <c r="M20" s="10">
        <f t="shared" si="3"/>
        <v>325.86206896551727</v>
      </c>
      <c r="N20" s="13">
        <v>0</v>
      </c>
      <c r="O20" s="13">
        <v>250</v>
      </c>
      <c r="P20" s="13">
        <v>0</v>
      </c>
      <c r="Q20" s="10">
        <f t="shared" si="4"/>
        <v>575.86206896551721</v>
      </c>
      <c r="R20" s="16" t="s">
        <v>42</v>
      </c>
    </row>
    <row r="21" spans="1:18" ht="26.25" customHeight="1" x14ac:dyDescent="0.25">
      <c r="C21" s="12" t="s">
        <v>35</v>
      </c>
      <c r="D21" s="13" t="s">
        <v>36</v>
      </c>
      <c r="E21" s="13">
        <v>0</v>
      </c>
      <c r="F21" s="13">
        <v>0</v>
      </c>
      <c r="G21" s="10">
        <f t="shared" si="0"/>
        <v>0</v>
      </c>
      <c r="H21" s="13">
        <v>0</v>
      </c>
      <c r="I21" s="13">
        <v>0</v>
      </c>
      <c r="J21" s="15">
        <v>120</v>
      </c>
      <c r="K21" s="11">
        <f t="shared" si="1"/>
        <v>12</v>
      </c>
      <c r="L21" s="11">
        <f t="shared" si="2"/>
        <v>10</v>
      </c>
      <c r="M21" s="10">
        <f t="shared" si="3"/>
        <v>206.89655172413794</v>
      </c>
      <c r="N21" s="13">
        <v>0</v>
      </c>
      <c r="O21" s="13">
        <v>650</v>
      </c>
      <c r="P21" s="13">
        <v>0</v>
      </c>
      <c r="Q21" s="10">
        <f t="shared" si="4"/>
        <v>856.89655172413791</v>
      </c>
      <c r="R21" s="16" t="s">
        <v>43</v>
      </c>
    </row>
    <row r="22" spans="1:18" ht="26.25" customHeight="1" x14ac:dyDescent="0.25">
      <c r="C22" s="12" t="s">
        <v>35</v>
      </c>
      <c r="D22" s="13" t="s">
        <v>36</v>
      </c>
      <c r="E22" s="13">
        <v>0</v>
      </c>
      <c r="F22" s="13">
        <v>1750</v>
      </c>
      <c r="G22" s="10">
        <f t="shared" si="0"/>
        <v>175</v>
      </c>
      <c r="H22" s="13">
        <v>0</v>
      </c>
      <c r="I22" s="13">
        <v>0</v>
      </c>
      <c r="J22" s="15">
        <v>120</v>
      </c>
      <c r="K22" s="11">
        <f t="shared" si="1"/>
        <v>12</v>
      </c>
      <c r="L22" s="11">
        <f t="shared" si="2"/>
        <v>10</v>
      </c>
      <c r="M22" s="10">
        <f t="shared" si="3"/>
        <v>206.89655172413794</v>
      </c>
      <c r="N22" s="13">
        <v>0</v>
      </c>
      <c r="O22" s="13">
        <v>650</v>
      </c>
      <c r="P22" s="13">
        <v>0</v>
      </c>
      <c r="Q22" s="10">
        <f t="shared" si="4"/>
        <v>2781.8965517241377</v>
      </c>
      <c r="R22" s="16" t="s">
        <v>44</v>
      </c>
    </row>
    <row r="23" spans="1:18" ht="26.25" customHeight="1" x14ac:dyDescent="0.25">
      <c r="C23" s="12" t="s">
        <v>35</v>
      </c>
      <c r="D23" s="19" t="s">
        <v>36</v>
      </c>
      <c r="E23" s="13">
        <v>0</v>
      </c>
      <c r="F23" s="13">
        <v>0</v>
      </c>
      <c r="G23" s="10">
        <f t="shared" si="0"/>
        <v>0</v>
      </c>
      <c r="H23" s="13">
        <v>0</v>
      </c>
      <c r="I23" s="13"/>
      <c r="J23" s="15">
        <v>220</v>
      </c>
      <c r="K23" s="11">
        <f t="shared" si="1"/>
        <v>12</v>
      </c>
      <c r="L23" s="11">
        <f t="shared" si="2"/>
        <v>18.333333333333332</v>
      </c>
      <c r="M23" s="10">
        <f t="shared" si="3"/>
        <v>379.31034482758616</v>
      </c>
      <c r="N23" s="13">
        <v>0</v>
      </c>
      <c r="O23" s="20"/>
      <c r="P23" s="13"/>
      <c r="Q23" s="10">
        <f t="shared" si="4"/>
        <v>379.31034482758616</v>
      </c>
      <c r="R23" s="19" t="s">
        <v>45</v>
      </c>
    </row>
    <row r="24" spans="1:18" ht="26.25" customHeight="1" x14ac:dyDescent="0.25">
      <c r="C24" s="12" t="s">
        <v>35</v>
      </c>
      <c r="D24" s="13" t="s">
        <v>36</v>
      </c>
      <c r="E24" s="13">
        <v>0</v>
      </c>
      <c r="F24" s="13">
        <v>0</v>
      </c>
      <c r="G24" s="10">
        <f t="shared" si="0"/>
        <v>0</v>
      </c>
      <c r="H24" s="13">
        <v>0</v>
      </c>
      <c r="I24" s="13">
        <v>0</v>
      </c>
      <c r="J24" s="15">
        <v>0</v>
      </c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32</v>
      </c>
      <c r="D37" s="10"/>
      <c r="E37" s="10"/>
      <c r="F37" s="10">
        <f>SUM(F17:F36)</f>
        <v>2950</v>
      </c>
      <c r="G37" s="10">
        <f t="shared" ref="G37:Q37" si="5">SUM(G17:G36)</f>
        <v>295</v>
      </c>
      <c r="H37" s="10">
        <f t="shared" si="5"/>
        <v>0</v>
      </c>
      <c r="I37" s="10">
        <f t="shared" si="5"/>
        <v>0</v>
      </c>
      <c r="J37" s="18">
        <f t="shared" si="5"/>
        <v>1094</v>
      </c>
      <c r="K37" s="10"/>
      <c r="L37" s="11">
        <f>SUM(L18:L36)</f>
        <v>91.166666666666671</v>
      </c>
      <c r="M37" s="10">
        <f t="shared" si="5"/>
        <v>1886.2068965517242</v>
      </c>
      <c r="N37" s="10">
        <f t="shared" si="5"/>
        <v>0</v>
      </c>
      <c r="O37" s="10">
        <f>SUM(O17:O36)/1.16</f>
        <v>2600</v>
      </c>
      <c r="P37" s="10">
        <f t="shared" si="5"/>
        <v>0</v>
      </c>
      <c r="Q37" s="10">
        <f t="shared" si="5"/>
        <v>8147.2068965517237</v>
      </c>
      <c r="R37" s="10"/>
    </row>
    <row r="38" spans="3:18" ht="26.25" customHeight="1" x14ac:dyDescent="0.25">
      <c r="C38" s="17" t="s">
        <v>31</v>
      </c>
      <c r="D38" s="10"/>
      <c r="E38" s="10"/>
      <c r="F38" s="10">
        <f>+F37*1.16</f>
        <v>3421.9999999999995</v>
      </c>
      <c r="G38" s="10">
        <f t="shared" ref="G38:Q38" si="6">+G37*1.16</f>
        <v>342.2</v>
      </c>
      <c r="H38" s="10">
        <f t="shared" si="6"/>
        <v>0</v>
      </c>
      <c r="I38" s="10">
        <f t="shared" si="6"/>
        <v>0</v>
      </c>
      <c r="J38" s="18">
        <f>+J37</f>
        <v>1094</v>
      </c>
      <c r="K38" s="11"/>
      <c r="L38" s="11">
        <f>+L37</f>
        <v>91.166666666666671</v>
      </c>
      <c r="M38" s="10">
        <f t="shared" si="6"/>
        <v>2188</v>
      </c>
      <c r="N38" s="10">
        <f t="shared" si="6"/>
        <v>0</v>
      </c>
      <c r="O38" s="10">
        <f>+O37*1.16</f>
        <v>3016</v>
      </c>
      <c r="P38" s="10">
        <f t="shared" si="6"/>
        <v>0</v>
      </c>
      <c r="Q38" s="10">
        <f t="shared" si="6"/>
        <v>9450.7599999999984</v>
      </c>
      <c r="R38" s="10"/>
    </row>
  </sheetData>
  <sheetProtection algorithmName="SHA-512" hashValue="H4U755oXkwMpKtEg1zckxnLJPcCNhmyC1+eh8rdGcqR1f/reiu06V0i3S41PiTsXoUpBLFqZKS7Ku+Y0DgPwvQ==" saltValue="sRQ0+xyf8bqNrTpBpJTgig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Adelina Villeda Hernández</cp:lastModifiedBy>
  <cp:revision/>
  <dcterms:created xsi:type="dcterms:W3CDTF">2024-07-30T14:57:06Z</dcterms:created>
  <dcterms:modified xsi:type="dcterms:W3CDTF">2024-12-16T18:27:16Z</dcterms:modified>
  <cp:category/>
  <cp:contentStatus/>
</cp:coreProperties>
</file>