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delina\Desktop\"/>
    </mc:Choice>
  </mc:AlternateContent>
  <xr:revisionPtr revIDLastSave="0" documentId="13_ncr:1_{8AD74A47-DB40-48BA-9F8E-2378059E2CEE}" xr6:coauthVersionLast="47" xr6:coauthVersionMax="47" xr10:uidLastSave="{00000000-0000-0000-0000-000000000000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38" i="1" s="1"/>
  <c r="P37" i="1"/>
  <c r="P38" i="1" s="1"/>
  <c r="O37" i="1"/>
  <c r="O3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<sst xmlns="http://schemas.openxmlformats.org/spreadsheetml/2006/main" count="59" uniqueCount="42">
  <si>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</si>
  <si>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</si>
  <si>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</si>
  <si>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</si>
  <si>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</si>
  <si>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</si>
  <si>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</si>
  <si>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</si>
  <si>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</si>
  <si>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</si>
  <si>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</si>
  <si>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</si>
  <si>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</si>
  <si>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</si>
  <si>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</si>
  <si>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</si>
  <si>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</si>
  <si>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</si>
  <si>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</si>
  <si>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</si>
  <si>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</si>
  <si>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</si>
  <si>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</si>
  <si>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</si>
  <si>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</si>
  <si>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</si>
  <si>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</si>
  <si>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</si>
  <si>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</si>
  <si>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</si>
  <si>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</si>
  <si>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</si>
  <si>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</si>
  <si>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</si>
  <si>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</si>
  <si>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CDMX</t>
  </si>
  <si>
    <t>Adelina Villeda</t>
  </si>
  <si>
    <t xml:space="preserve">Area Metropolitana </t>
  </si>
  <si>
    <t>Trabajo administrativo</t>
  </si>
  <si>
    <t>Pachuca</t>
  </si>
  <si>
    <t xml:space="preserve">Reunión comercial con Farmamigo </t>
  </si>
  <si>
    <t>Recorridos locales en tiendas Farmamigo y Farma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</si>
</sst>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G21" zoomScale="70" zoomScaleNormal="70" workbookViewId="0">
      <selection activeCell="R22" sqref="R22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29</v>
      </c>
      <c r="D5" s="21"/>
      <c r="E5" s="21"/>
      <c r="F5" s="21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0" t="s">
        <v>9</v>
      </c>
      <c r="K16" s="20"/>
      <c r="L16" s="20"/>
      <c r="M16" s="20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36</v>
      </c>
      <c r="D18" s="13" t="s">
        <v>35</v>
      </c>
      <c r="E18" s="13">
        <v>3</v>
      </c>
      <c r="F18" s="13">
        <v>0</v>
      </c>
      <c r="G18" s="10">
        <f>F18*0.1</f>
        <v>0</v>
      </c>
      <c r="H18" s="13">
        <v>0</v>
      </c>
      <c r="I18" s="13"/>
      <c r="J18" s="15">
        <v>300</v>
      </c>
      <c r="K18" s="11">
        <f>+$F$10</f>
        <v>12</v>
      </c>
      <c r="L18" s="11">
        <f>+J18/K18</f>
        <v>25</v>
      </c>
      <c r="M18" s="10">
        <f>IFERROR(J18/K18*$F$15,0)</f>
        <v>517.24137931034488</v>
      </c>
      <c r="N18" s="13">
        <v>0</v>
      </c>
      <c r="O18" s="13">
        <v>650</v>
      </c>
      <c r="P18" s="13"/>
      <c r="Q18" s="10">
        <f>+P18+N18+M18++I18+H18+F18+O18+G18</f>
        <v>1167.2413793103449</v>
      </c>
      <c r="R18" s="13" t="s">
        <v>38</v>
      </c>
    </row>
    <row r="19" spans="1:18" ht="26.25" customHeight="1" x14ac:dyDescent="0.25">
      <c r="A19" t="s">
        <v>28</v>
      </c>
      <c r="C19" s="12" t="s">
        <v>36</v>
      </c>
      <c r="D19" s="13" t="s">
        <v>37</v>
      </c>
      <c r="E19" s="13">
        <v>3</v>
      </c>
      <c r="F19" s="13">
        <v>900</v>
      </c>
      <c r="G19" s="10">
        <f t="shared" ref="G19:G36" si="0">F19*0.1</f>
        <v>90</v>
      </c>
      <c r="H19" s="13">
        <v>0</v>
      </c>
      <c r="I19" s="13"/>
      <c r="J19" s="15">
        <v>600</v>
      </c>
      <c r="K19" s="11">
        <f t="shared" ref="K19:K36" si="1">+$F$10</f>
        <v>12</v>
      </c>
      <c r="L19" s="11">
        <f t="shared" ref="L19:L36" si="2">+J19/K19</f>
        <v>50</v>
      </c>
      <c r="M19" s="10">
        <f t="shared" ref="M19:M36" si="3">IFERROR(J19/K19*$F$15,0)</f>
        <v>1034.4827586206898</v>
      </c>
      <c r="N19" s="13">
        <v>0</v>
      </c>
      <c r="O19" s="13">
        <v>850</v>
      </c>
      <c r="P19" s="13"/>
      <c r="Q19" s="10">
        <f t="shared" ref="Q19:Q36" si="4">+P19+N19+M19++I19+H19+F19+O19+G19</f>
        <v>2874.4827586206898</v>
      </c>
      <c r="R19" s="16" t="s">
        <v>41</v>
      </c>
    </row>
    <row r="20" spans="1:18" ht="26.25" customHeight="1" x14ac:dyDescent="0.25">
      <c r="C20" s="12" t="s">
        <v>36</v>
      </c>
      <c r="D20" s="13" t="s">
        <v>39</v>
      </c>
      <c r="E20" s="13">
        <v>3</v>
      </c>
      <c r="F20" s="13">
        <v>1600</v>
      </c>
      <c r="G20" s="10">
        <f t="shared" si="0"/>
        <v>160</v>
      </c>
      <c r="H20" s="13"/>
      <c r="I20" s="13"/>
      <c r="J20" s="15">
        <v>245</v>
      </c>
      <c r="K20" s="11">
        <f t="shared" si="1"/>
        <v>12</v>
      </c>
      <c r="L20" s="11">
        <f t="shared" si="2"/>
        <v>20.416666666666668</v>
      </c>
      <c r="M20" s="10">
        <f t="shared" si="3"/>
        <v>422.41379310344831</v>
      </c>
      <c r="N20" s="13">
        <v>0</v>
      </c>
      <c r="O20" s="13">
        <v>305</v>
      </c>
      <c r="P20" s="13"/>
      <c r="Q20" s="10">
        <f t="shared" si="4"/>
        <v>2487.4137931034484</v>
      </c>
      <c r="R20" s="16" t="s">
        <v>40</v>
      </c>
    </row>
    <row r="21" spans="1:18" ht="26.25" customHeight="1" x14ac:dyDescent="0.25">
      <c r="C21" s="12" t="s">
        <v>36</v>
      </c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2500</v>
      </c>
      <c r="G37" s="10">
        <f t="shared" ref="G37:Q37" si="5">SUM(G17:G36)</f>
        <v>250</v>
      </c>
      <c r="H37" s="10">
        <f t="shared" si="5"/>
        <v>0</v>
      </c>
      <c r="I37" s="10">
        <f t="shared" si="5"/>
        <v>0</v>
      </c>
      <c r="J37" s="18">
        <f t="shared" si="5"/>
        <v>1145</v>
      </c>
      <c r="K37" s="10"/>
      <c r="L37" s="11">
        <f>SUM(L18:L36)</f>
        <v>95.416666666666671</v>
      </c>
      <c r="M37" s="10">
        <f t="shared" si="5"/>
        <v>1974.137931034483</v>
      </c>
      <c r="N37" s="10">
        <f t="shared" si="5"/>
        <v>0</v>
      </c>
      <c r="O37" s="10">
        <f>SUM(O17:O36)/1.16</f>
        <v>1556.0344827586207</v>
      </c>
      <c r="P37" s="10">
        <f t="shared" si="5"/>
        <v>0</v>
      </c>
      <c r="Q37" s="10">
        <f t="shared" si="5"/>
        <v>6529.1379310344828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2900</v>
      </c>
      <c r="G38" s="10">
        <f t="shared" ref="G38:Q38" si="6">+G37*1.16</f>
        <v>290</v>
      </c>
      <c r="H38" s="10">
        <f t="shared" si="6"/>
        <v>0</v>
      </c>
      <c r="I38" s="10">
        <f t="shared" si="6"/>
        <v>0</v>
      </c>
      <c r="J38" s="18">
        <f>+J37</f>
        <v>1145</v>
      </c>
      <c r="K38" s="11"/>
      <c r="L38" s="11">
        <f>+L37</f>
        <v>95.416666666666671</v>
      </c>
      <c r="M38" s="10">
        <f t="shared" si="6"/>
        <v>2290</v>
      </c>
      <c r="N38" s="10">
        <f t="shared" si="6"/>
        <v>0</v>
      </c>
      <c r="O38" s="10">
        <f>+O37*1.16</f>
        <v>1804.9999999999998</v>
      </c>
      <c r="P38" s="10">
        <f t="shared" si="6"/>
        <v>0</v>
      </c>
      <c r="Q38" s="10">
        <f t="shared" si="6"/>
        <v>7573.7999999999993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Adelina</cp:lastModifiedBy>
  <cp:revision/>
  <dcterms:created xsi:type="dcterms:W3CDTF">2024-07-30T14:57:06Z</dcterms:created>
  <dcterms:modified xsi:type="dcterms:W3CDTF">2024-12-09T22:59:59Z</dcterms:modified>
  <cp:category/>
  <cp:contentStatus/>
</cp:coreProperties>
</file>