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ty\Desktop\REQUISICIONES NVO FORMATO\"/>
    </mc:Choice>
  </mc:AlternateContent>
  <xr:revisionPtr revIDLastSave="0" documentId="13_ncr:1_{76E9E2A8-1A2E-4DA7-9C2E-BE8B3E6BC040}" xr6:coauthVersionLast="45" xr6:coauthVersionMax="47" xr10:uidLastSave="{00000000-0000-0000-0000-000000000000}"/>
  <bookViews>
    <workbookView xWindow="-120" yWindow="-120" windowWidth="24240" windowHeight="13140" tabRatio="856" firstSheet="13" activeTab="14" xr2:uid="{B8AF66A5-9853-4D0C-9FD9-A3BE33A4A241}"/>
  </bookViews>
  <sheets>
    <sheet name="PAPELERIA" sheetId="12" r:id="rId1"/>
    <sheet name="RIBBON " sheetId="16" r:id="rId2"/>
    <sheet name="CINTA AMARILLA" sheetId="37" r:id="rId3"/>
    <sheet name="TRAPO SONTARA" sheetId="17" r:id="rId4"/>
    <sheet name="ADHESIVO HOT MELT" sheetId="18" r:id="rId5"/>
    <sheet name="GUANTE" sheetId="30" r:id="rId6"/>
    <sheet name="BOLSA POLIPAPEL-VASO" sheetId="31" r:id="rId7"/>
    <sheet name="CINTA GORILA" sheetId="19" r:id="rId8"/>
    <sheet name="ETIQUETA" sheetId="15" r:id="rId9"/>
    <sheet name="BOLSA POLIET" sheetId="20" r:id="rId10"/>
    <sheet name="CINTA TRANSPARENTE" sheetId="22" r:id="rId11"/>
    <sheet name="COFIA PLEAGADA AZUL" sheetId="23" r:id="rId12"/>
    <sheet name="COFIA POLIPROPILENO BLANCA" sheetId="36" r:id="rId13"/>
    <sheet name="BACTIUM" sheetId="25" r:id="rId14"/>
    <sheet name="DOMINO" sheetId="32" r:id="rId15"/>
    <sheet name="CIP-CIP ADDITIVE" sheetId="28" r:id="rId16"/>
    <sheet name="ALCOHOL ETILICO" sheetId="29" r:id="rId17"/>
    <sheet name="BONDEX" sheetId="21" r:id="rId18"/>
    <sheet name="ZAPATON" sheetId="33" r:id="rId19"/>
    <sheet name="GEL-SHAMPOO LAVAMANOS" sheetId="34" r:id="rId20"/>
    <sheet name="CUBREBOCAS" sheetId="35" r:id="rId21"/>
    <sheet name="GASA" sheetId="24" r:id="rId22"/>
    <sheet name="KORTE MULTI" sheetId="26" r:id="rId23"/>
    <sheet name="PCS 7000" sheetId="27" r:id="rId24"/>
    <sheet name="UNIFORMES " sheetId="39" r:id="rId2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39" l="1"/>
  <c r="F25" i="39" s="1"/>
  <c r="C25" i="39"/>
  <c r="F16" i="12" l="1"/>
  <c r="F17" i="12"/>
  <c r="F18" i="12"/>
  <c r="F19" i="12"/>
  <c r="F20" i="12"/>
  <c r="F21" i="12"/>
  <c r="F22" i="12"/>
  <c r="F23" i="12"/>
  <c r="F24" i="12"/>
  <c r="F9" i="12"/>
  <c r="F10" i="12"/>
  <c r="F11" i="12"/>
  <c r="F12" i="12"/>
  <c r="F13" i="12"/>
  <c r="F14" i="12"/>
  <c r="F15" i="12"/>
  <c r="F9" i="30"/>
  <c r="F10" i="30"/>
  <c r="C25" i="37"/>
  <c r="F8" i="37"/>
  <c r="F25" i="37" s="1"/>
  <c r="F9" i="36"/>
  <c r="C25" i="36"/>
  <c r="F8" i="36"/>
  <c r="C25" i="35"/>
  <c r="F9" i="35"/>
  <c r="F8" i="35"/>
  <c r="F9" i="34"/>
  <c r="C25" i="34"/>
  <c r="F8" i="34"/>
  <c r="C25" i="33"/>
  <c r="F8" i="33"/>
  <c r="F25" i="33" s="1"/>
  <c r="F13" i="21"/>
  <c r="F11" i="15"/>
  <c r="F10" i="15"/>
  <c r="L9" i="32"/>
  <c r="G9" i="32"/>
  <c r="L8" i="32"/>
  <c r="G8" i="32"/>
  <c r="F9" i="31"/>
  <c r="C25" i="31"/>
  <c r="F8" i="31"/>
  <c r="C25" i="30"/>
  <c r="F8" i="30"/>
  <c r="L8" i="29"/>
  <c r="G8" i="29"/>
  <c r="L9" i="28"/>
  <c r="G9" i="28"/>
  <c r="L8" i="28"/>
  <c r="G8" i="28"/>
  <c r="L8" i="27"/>
  <c r="G8" i="27"/>
  <c r="L8" i="26"/>
  <c r="G8" i="26"/>
  <c r="G8" i="25"/>
  <c r="G9" i="25"/>
  <c r="L10" i="25"/>
  <c r="L9" i="25"/>
  <c r="L8" i="25"/>
  <c r="F25" i="30" l="1"/>
  <c r="F25" i="36"/>
  <c r="F25" i="35"/>
  <c r="F25" i="34"/>
  <c r="F25" i="31"/>
  <c r="F13" i="20" l="1"/>
  <c r="F10" i="20"/>
  <c r="F11" i="20"/>
  <c r="F12" i="20"/>
  <c r="F9" i="20"/>
  <c r="C25" i="24"/>
  <c r="F8" i="24"/>
  <c r="F25" i="24" s="1"/>
  <c r="F9" i="21"/>
  <c r="F10" i="21"/>
  <c r="F11" i="21"/>
  <c r="F12" i="21"/>
  <c r="C25" i="21"/>
  <c r="F8" i="21"/>
  <c r="C25" i="23"/>
  <c r="F8" i="23"/>
  <c r="F25" i="23" s="1"/>
  <c r="C25" i="22"/>
  <c r="F8" i="22"/>
  <c r="F25" i="22" s="1"/>
  <c r="F9" i="15"/>
  <c r="C25" i="20"/>
  <c r="F8" i="20"/>
  <c r="C25" i="15"/>
  <c r="F8" i="15"/>
  <c r="F8" i="19"/>
  <c r="F25" i="19" s="1"/>
  <c r="C25" i="19"/>
  <c r="F8" i="18"/>
  <c r="F25" i="18" s="1"/>
  <c r="C25" i="18"/>
  <c r="F8" i="17"/>
  <c r="F25" i="21" l="1"/>
  <c r="F25" i="20"/>
  <c r="F25" i="15"/>
  <c r="C25" i="17"/>
  <c r="F25" i="17"/>
  <c r="C25" i="16"/>
  <c r="F9" i="16"/>
  <c r="F8" i="16"/>
  <c r="C25" i="12"/>
  <c r="F25" i="16" l="1"/>
  <c r="F8" i="12" l="1"/>
  <c r="F25" i="12" l="1"/>
</calcChain>
</file>

<file path=xl/sharedStrings.xml><?xml version="1.0" encoding="utf-8"?>
<sst xmlns="http://schemas.openxmlformats.org/spreadsheetml/2006/main" count="590" uniqueCount="109">
  <si>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</si>
  <si>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</si>
  <si>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</si>
  <si>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</si>
  <si>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</si>
  <si>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</si>
  <si>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PZ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</si>
  <si>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</si>
  <si>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</si>
  <si>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</si>
  <si>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</si>
  <si>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</si>
  <si>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</si>
  <si>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</si>
  <si>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</si>
  <si>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</si>
  <si>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</si>
  <si>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</si>
  <si>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Areas en general de Farma</t>
  </si>
  <si>
    <t>Fecha de ultima compra</t>
  </si>
  <si>
    <t>CONSUMIBLES</t>
  </si>
  <si>
    <t>LISTADO DE ARTICULOS</t>
  </si>
  <si>
    <t>TOTAL</t>
  </si>
  <si>
    <t>Precio</t>
  </si>
  <si>
    <t>Importe</t>
  </si>
  <si>
    <t>INSUMOS</t>
  </si>
  <si>
    <t>ETIQUETA TT 102MMX76MM COLOR BLANCO ROLL</t>
  </si>
  <si>
    <t>CUBRE BOCAS PAQUETE C/50</t>
  </si>
  <si>
    <t>ZAPATON PAQUETE C/100</t>
  </si>
  <si>
    <t>COFIAS PLISADA BLANCA PAQUETE C/100</t>
  </si>
  <si>
    <t>GUANTE DE NITRILO CH PAQUETE C/100</t>
  </si>
  <si>
    <t>ALCOHOL ETILICO PORRON 20 LTS</t>
  </si>
  <si>
    <t>BOLSA POLIETILENO NATURAL 80X130</t>
  </si>
  <si>
    <t>ROLLO CONTAC 45*20 MAE 4520</t>
  </si>
  <si>
    <t>PLUMA  0.7 AUL CAJA CON 12 PLUMAS</t>
  </si>
  <si>
    <t>MARCADOR DE CERA DIXON ROJO</t>
  </si>
  <si>
    <t>CINTA P/ DYMO NEGRO/BCO PERLA</t>
  </si>
  <si>
    <t>CALCULADORA 12 DIGITOS</t>
  </si>
  <si>
    <t>PROTECTOR CTA MAE PH100B C/100</t>
  </si>
  <si>
    <t>PAPEL BOND CON 500 HOJAS</t>
  </si>
  <si>
    <t xml:space="preserve">TIJERA 7" PLASTICO </t>
  </si>
  <si>
    <t xml:space="preserve">MARCADOR SHERPIE FINO NEGRO </t>
  </si>
  <si>
    <t>CLIP ESTÁNDAR #1 P1650 ACCO</t>
  </si>
  <si>
    <t>CLIP ESTÁNDAR #2 P1650 ACCO</t>
  </si>
  <si>
    <t>CLIP MARIPOSA #1</t>
  </si>
  <si>
    <t>CUBIERTA TERMICA P/ENC 1/4 C/10 FELLOWES</t>
  </si>
  <si>
    <t>CUBIERTA TERMICA P/ENC 3/8 C/10 FELLOWES</t>
  </si>
  <si>
    <t>CUBIERTA TERMICA P/ENC 1/2 C/10 FELLOWES</t>
  </si>
  <si>
    <t>SEÑALADORES POSTIT 10 COL</t>
  </si>
  <si>
    <t>NOTAS 3*3 POST-IT COLORES</t>
  </si>
  <si>
    <t>CERA ESTANDAR 110 MM X 450M ZEBRA</t>
  </si>
  <si>
    <t>FOIL 35 MM X 122M</t>
  </si>
  <si>
    <t>CAJA</t>
  </si>
  <si>
    <t>ADHESIVO HOT MELT HL-4162 HB FULLER CAJA/C 11.34 KG</t>
  </si>
  <si>
    <t>CINTA GORILA IMPRESA 72X114 "NUCITEC"</t>
  </si>
  <si>
    <t>BOLSA POLIETILENO NATURAL 50 X 70</t>
  </si>
  <si>
    <t>KG</t>
  </si>
  <si>
    <t>ETIQUETA TT 102 X 203 MM BLANCO</t>
  </si>
  <si>
    <t>PIEZA</t>
  </si>
  <si>
    <t>ETIQUETA TT 102 X 76 MM ROJO</t>
  </si>
  <si>
    <t>PELICULA STRETCH FILM MANUAL 18"</t>
  </si>
  <si>
    <t>PZA</t>
  </si>
  <si>
    <t>COFIA PLEGADA 24" AZUL</t>
  </si>
  <si>
    <t>BOLSA</t>
  </si>
  <si>
    <t>TEXO</t>
  </si>
  <si>
    <t>LAVENET</t>
  </si>
  <si>
    <t>MAYA</t>
  </si>
  <si>
    <t>OXY-NET</t>
  </si>
  <si>
    <t>BE SURE</t>
  </si>
  <si>
    <t>BULTO</t>
  </si>
  <si>
    <t>GARRAFA</t>
  </si>
  <si>
    <t>BOLSA POLIETILENO NATURAL 20 X 30</t>
  </si>
  <si>
    <t>BOLSA POLIETILENO NATURAL 35 X 45</t>
  </si>
  <si>
    <t>BOLSA POLIETILENO NATURAL 40 X 60</t>
  </si>
  <si>
    <t>BOLSA POLIETILENO NATURAL 80 X 130</t>
  </si>
  <si>
    <t>CINTA EMPAQUE TRANSPARENTE 72 X 150</t>
  </si>
  <si>
    <t>BACTIUM OX 1000</t>
  </si>
  <si>
    <t>5 L</t>
  </si>
  <si>
    <t>BACTIUM 464</t>
  </si>
  <si>
    <t>KORTE MULTI</t>
  </si>
  <si>
    <t>PCS 7000</t>
  </si>
  <si>
    <t>GASA EN ROLLO TIPO HOSPITAL 91 X 91 T20X12</t>
  </si>
  <si>
    <t>CIP 100</t>
  </si>
  <si>
    <t>1 GALON</t>
  </si>
  <si>
    <t>CIP ADDTIVE</t>
  </si>
  <si>
    <t>ALCOHOL ETILICO</t>
  </si>
  <si>
    <t>GARRAFA CON 20 L</t>
  </si>
  <si>
    <t>BOLSA DE POLIPAPEL EN ROLLO 35 X 45</t>
  </si>
  <si>
    <t>VASO CÓNICO N° 106 SEGOSAN 20 PAQ/250 PZAS</t>
  </si>
  <si>
    <t>121717103 IC-3BK102 SPECIALIST  3BK102 s THERMOCHROMIC BLACK TO RED INK</t>
  </si>
  <si>
    <t>31211800- WL300 WASH LITRE</t>
  </si>
  <si>
    <t>ETIQUETA TT 102 X 51 MM BLANCO</t>
  </si>
  <si>
    <t>ETIQUETA TT 102 X 76 MM BLANCO</t>
  </si>
  <si>
    <t>NEUTRANET</t>
  </si>
  <si>
    <t>CUBRECALZADO ELÁSTICO BLANCO PQ 100</t>
  </si>
  <si>
    <t>SHAMPOO LAVAMANOS 20 L</t>
  </si>
  <si>
    <t>GEL ANTIBACTERIAL 20 L</t>
  </si>
  <si>
    <t>CUBREBOCAS TRICAPA PLISADO TERMOSELLADO BHP BLANCO ELÁSTICO (BOLSA / 50 PZAS)</t>
  </si>
  <si>
    <t>COFIA POLIPROPILENO PLISADA DERMACARE (PAQ. CON 100 PIEZAS) BLANCO 21"</t>
  </si>
  <si>
    <t>PAQ</t>
  </si>
  <si>
    <t>TUK CINTA DELIMITADORA 101 MM X 33 M AMARILLA</t>
  </si>
  <si>
    <t>GUANTE DESECHABLE NITRILO 4 MIL SIN POLVO MICROFLEX ANSELL (PAQUETE CON 100 GUANTES) LILA TALLA SM</t>
  </si>
  <si>
    <t>GUANTE DESECHABLE NITRILO 4 MIL SIN POLVO MICROFLEX ANSELL (PAQUETE CON 100 GUANTES) LILA TALLA MD</t>
  </si>
  <si>
    <t>GUANTE DESECHABLE NITRILO 4 MIL SIN POLVO MICROFLEX  ANSELL(PAQUETE CON 100 GUANTES) LILA TALLA LG</t>
  </si>
  <si>
    <t>DOLARES</t>
  </si>
  <si>
    <t>TRAPO SONTARA ERC/5000, CAJA CON 5 BOLSAS</t>
  </si>
  <si>
    <t>PZAS</t>
  </si>
  <si>
    <t>REPARACION DE OVEROLES (CIERRE)</t>
  </si>
  <si>
    <t>31211800-MC-3BK102-4 MAKE-UP-FOR 3BK102s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</si>
</sst>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vertical="center"/>
    </xf>
    <xf numFmtId="6" fontId="0" fillId="0" borderId="1" xfId="2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3" fontId="1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4" fontId="1" fillId="0" borderId="1" xfId="2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61FBB-E824-46F5-8A51-E2EEDFD1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C97FC9-E948-45E7-BABA-7D3125026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28459C-1E48-47B7-8903-F2AB68E0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43DE0D-00A2-4F96-BBDF-4D2F67AE1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2AAE60-31DD-4D1F-BB19-5F051E1CC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BC0919-7295-4E80-8BD1-B4DEDFB31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7AC94B-AE5E-417E-8F75-B1A05437A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EABE0-BD82-4F95-9C20-82FF078A1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3D257E-7CC3-4154-9717-9E3D7605E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376952-DE78-42D4-8293-453D29230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436E55-FA24-458E-A3E6-65C2101EC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21CA23-D6EC-4DFB-9EC6-8391B245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AA35E4-E554-49F8-8A10-4F75005D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2D1A3D-8142-44EC-8B85-2C474FB91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44B2CC-E31A-489F-9796-7A6633C8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4B660-153D-4046-BE79-5949A4ED3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D91A00-912A-4D92-AD4D-5C3825DA9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899C3-2527-4C8D-8734-391C524D7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940E8A-B254-4BB5-A1CE-F8CC096F0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53F266-B744-441E-9DD8-9CB38B377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996C25-1634-4CD9-8C29-C6B0CCCAB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93215-D4BC-445B-86F3-A1A861FEE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8B7D4-449B-4B28-8F3E-E03760E9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01BA3E-16A4-4498-80AF-163CEF95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J101"/>
  <sheetViews>
    <sheetView showGridLines="0" workbookViewId="0">
      <selection activeCell="J24" sqref="J24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33</v>
      </c>
      <c r="C8" s="4">
        <v>4</v>
      </c>
      <c r="D8" s="2" t="s">
        <v>6</v>
      </c>
      <c r="E8" s="7">
        <v>249.53</v>
      </c>
      <c r="F8" s="7">
        <f>E8*C8</f>
        <v>998.12</v>
      </c>
    </row>
    <row r="9" spans="2:6" s="3" customFormat="1" ht="24.75" customHeight="1">
      <c r="B9" s="13" t="s">
        <v>34</v>
      </c>
      <c r="C9" s="4">
        <v>10</v>
      </c>
      <c r="D9" s="2" t="s">
        <v>6</v>
      </c>
      <c r="E9" s="7">
        <v>42.04</v>
      </c>
      <c r="F9" s="7">
        <f t="shared" ref="F9:F24" si="0">E9*C9</f>
        <v>420.4</v>
      </c>
    </row>
    <row r="10" spans="2:6" s="3" customFormat="1" ht="24.75" customHeight="1">
      <c r="B10" s="13" t="s">
        <v>35</v>
      </c>
      <c r="C10" s="4">
        <v>7</v>
      </c>
      <c r="D10" s="2" t="s">
        <v>6</v>
      </c>
      <c r="E10" s="7">
        <v>12.97</v>
      </c>
      <c r="F10" s="7">
        <f t="shared" si="0"/>
        <v>90.79</v>
      </c>
    </row>
    <row r="11" spans="2:6" s="3" customFormat="1" ht="24.75" customHeight="1">
      <c r="B11" s="13" t="s">
        <v>36</v>
      </c>
      <c r="C11" s="4">
        <v>150</v>
      </c>
      <c r="D11" s="2" t="s">
        <v>6</v>
      </c>
      <c r="E11" s="7">
        <v>119.87</v>
      </c>
      <c r="F11" s="7">
        <f t="shared" si="0"/>
        <v>17980.5</v>
      </c>
    </row>
    <row r="12" spans="2:6" s="3" customFormat="1" ht="24.75" customHeight="1">
      <c r="B12" s="13" t="s">
        <v>37</v>
      </c>
      <c r="C12" s="4">
        <v>4</v>
      </c>
      <c r="D12" s="2" t="s">
        <v>6</v>
      </c>
      <c r="E12" s="7">
        <v>211.2</v>
      </c>
      <c r="F12" s="7">
        <f t="shared" si="0"/>
        <v>844.8</v>
      </c>
    </row>
    <row r="13" spans="2:6" s="3" customFormat="1" ht="24.75" customHeight="1">
      <c r="B13" s="13" t="s">
        <v>38</v>
      </c>
      <c r="C13" s="4">
        <v>10</v>
      </c>
      <c r="D13" s="2" t="s">
        <v>6</v>
      </c>
      <c r="E13" s="7">
        <v>120.97</v>
      </c>
      <c r="F13" s="7">
        <f t="shared" si="0"/>
        <v>1209.7</v>
      </c>
    </row>
    <row r="14" spans="2:6" s="3" customFormat="1" ht="24.75" customHeight="1">
      <c r="B14" s="13" t="s">
        <v>39</v>
      </c>
      <c r="C14" s="4">
        <v>40</v>
      </c>
      <c r="D14" s="2" t="s">
        <v>6</v>
      </c>
      <c r="E14" s="7">
        <v>65.319999999999993</v>
      </c>
      <c r="F14" s="7">
        <f t="shared" si="0"/>
        <v>2612.7999999999997</v>
      </c>
    </row>
    <row r="15" spans="2:6" s="3" customFormat="1" ht="24.75" customHeight="1">
      <c r="B15" s="13" t="s">
        <v>40</v>
      </c>
      <c r="C15" s="4">
        <v>3</v>
      </c>
      <c r="D15" s="2" t="s">
        <v>6</v>
      </c>
      <c r="E15" s="7">
        <v>44.67</v>
      </c>
      <c r="F15" s="7">
        <f t="shared" si="0"/>
        <v>134.01</v>
      </c>
    </row>
    <row r="16" spans="2:6" s="3" customFormat="1" ht="24.75" customHeight="1">
      <c r="B16" s="13" t="s">
        <v>41</v>
      </c>
      <c r="C16" s="4">
        <v>40</v>
      </c>
      <c r="D16" s="2" t="s">
        <v>6</v>
      </c>
      <c r="E16" s="7">
        <v>13.77</v>
      </c>
      <c r="F16" s="7">
        <f t="shared" si="0"/>
        <v>550.79999999999995</v>
      </c>
    </row>
    <row r="17" spans="2:6" s="3" customFormat="1" ht="24.75" customHeight="1">
      <c r="B17" s="13" t="s">
        <v>42</v>
      </c>
      <c r="C17" s="4">
        <v>2</v>
      </c>
      <c r="D17" s="2" t="s">
        <v>6</v>
      </c>
      <c r="E17" s="7">
        <v>9.1199999999999992</v>
      </c>
      <c r="F17" s="7">
        <f t="shared" si="0"/>
        <v>18.239999999999998</v>
      </c>
    </row>
    <row r="18" spans="2:6" s="3" customFormat="1" ht="24.75" customHeight="1">
      <c r="B18" s="13" t="s">
        <v>43</v>
      </c>
      <c r="C18" s="4">
        <v>2</v>
      </c>
      <c r="D18" s="2" t="s">
        <v>6</v>
      </c>
      <c r="E18" s="7">
        <v>8.51</v>
      </c>
      <c r="F18" s="7">
        <f t="shared" si="0"/>
        <v>17.02</v>
      </c>
    </row>
    <row r="19" spans="2:6" s="3" customFormat="1" ht="24.75" customHeight="1">
      <c r="B19" s="13" t="s">
        <v>44</v>
      </c>
      <c r="C19" s="4">
        <v>2</v>
      </c>
      <c r="D19" s="2" t="s">
        <v>6</v>
      </c>
      <c r="E19" s="7">
        <v>21.64</v>
      </c>
      <c r="F19" s="7">
        <f t="shared" si="0"/>
        <v>43.28</v>
      </c>
    </row>
    <row r="20" spans="2:6" s="3" customFormat="1" ht="24.75" customHeight="1">
      <c r="B20" s="13" t="s">
        <v>45</v>
      </c>
      <c r="C20" s="4">
        <v>3</v>
      </c>
      <c r="D20" s="2" t="s">
        <v>52</v>
      </c>
      <c r="E20" s="7">
        <v>284.39</v>
      </c>
      <c r="F20" s="7">
        <f t="shared" si="0"/>
        <v>853.17</v>
      </c>
    </row>
    <row r="21" spans="2:6" s="3" customFormat="1" ht="24.75" customHeight="1">
      <c r="B21" s="13" t="s">
        <v>46</v>
      </c>
      <c r="C21" s="4">
        <v>5</v>
      </c>
      <c r="D21" s="2" t="s">
        <v>52</v>
      </c>
      <c r="E21" s="7">
        <v>362.42</v>
      </c>
      <c r="F21" s="7">
        <f t="shared" si="0"/>
        <v>1812.1000000000001</v>
      </c>
    </row>
    <row r="22" spans="2:6" s="3" customFormat="1" ht="24.75" customHeight="1">
      <c r="B22" s="13" t="s">
        <v>47</v>
      </c>
      <c r="C22" s="4">
        <v>3</v>
      </c>
      <c r="D22" s="2" t="s">
        <v>52</v>
      </c>
      <c r="E22" s="7">
        <v>362.42</v>
      </c>
      <c r="F22" s="7">
        <f t="shared" si="0"/>
        <v>1087.26</v>
      </c>
    </row>
    <row r="23" spans="2:6" s="3" customFormat="1" ht="24.75" customHeight="1">
      <c r="B23" s="13" t="s">
        <v>48</v>
      </c>
      <c r="C23" s="4">
        <v>5</v>
      </c>
      <c r="D23" s="2" t="s">
        <v>61</v>
      </c>
      <c r="E23" s="7">
        <v>64.69</v>
      </c>
      <c r="F23" s="7">
        <f t="shared" si="0"/>
        <v>323.45</v>
      </c>
    </row>
    <row r="24" spans="2:6">
      <c r="B24" s="13" t="s">
        <v>49</v>
      </c>
      <c r="C24" s="4">
        <v>6</v>
      </c>
      <c r="D24" s="9" t="s">
        <v>61</v>
      </c>
      <c r="E24" s="1">
        <v>118.95</v>
      </c>
      <c r="F24" s="7">
        <f t="shared" si="0"/>
        <v>713.7</v>
      </c>
    </row>
    <row r="25" spans="2:6" ht="15">
      <c r="B25" s="5" t="s">
        <v>22</v>
      </c>
      <c r="C25" s="10">
        <f>SUM(C8:C24)</f>
        <v>296</v>
      </c>
      <c r="D25" s="5"/>
      <c r="E25" s="5"/>
      <c r="F25" s="11">
        <f>SUM(F8:F24)</f>
        <v>29710.139999999996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sortState xmlns:xlrd2="http://schemas.microsoft.com/office/spreadsheetml/2017/richdata2" ref="J8:J77">
    <sortCondition ref="J77"/>
  </sortState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9907-7218-44DB-962D-1F50820007CC}">
  <dimension ref="B4:J101"/>
  <sheetViews>
    <sheetView topLeftCell="A3" workbookViewId="0">
      <selection activeCell="E14" sqref="E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55</v>
      </c>
      <c r="C8" s="4">
        <v>500</v>
      </c>
      <c r="D8" s="2" t="s">
        <v>56</v>
      </c>
      <c r="E8" s="7">
        <v>61.7</v>
      </c>
      <c r="F8" s="7">
        <f>E8*C8</f>
        <v>30850</v>
      </c>
    </row>
    <row r="9" spans="2:6" s="3" customFormat="1" ht="24.75" customHeight="1">
      <c r="B9" s="13" t="s">
        <v>60</v>
      </c>
      <c r="C9" s="4">
        <v>250</v>
      </c>
      <c r="D9" s="2" t="s">
        <v>58</v>
      </c>
      <c r="E9" s="7">
        <v>72.5</v>
      </c>
      <c r="F9" s="7">
        <f>E9*C9</f>
        <v>18125</v>
      </c>
    </row>
    <row r="10" spans="2:6" s="3" customFormat="1" ht="24.75" customHeight="1">
      <c r="B10" s="13" t="s">
        <v>71</v>
      </c>
      <c r="C10" s="4">
        <v>100</v>
      </c>
      <c r="D10" s="2" t="s">
        <v>56</v>
      </c>
      <c r="E10" s="7">
        <v>61.7</v>
      </c>
      <c r="F10" s="7">
        <f t="shared" ref="F10:F13" si="0">E10*C10</f>
        <v>6170</v>
      </c>
    </row>
    <row r="11" spans="2:6" s="3" customFormat="1" ht="24.75" customHeight="1">
      <c r="B11" s="13" t="s">
        <v>72</v>
      </c>
      <c r="C11" s="4">
        <v>100</v>
      </c>
      <c r="D11" s="2" t="s">
        <v>56</v>
      </c>
      <c r="E11" s="7">
        <v>61.7</v>
      </c>
      <c r="F11" s="7">
        <f t="shared" si="0"/>
        <v>6170</v>
      </c>
    </row>
    <row r="12" spans="2:6" s="3" customFormat="1" ht="24.75" customHeight="1">
      <c r="B12" s="13" t="s">
        <v>73</v>
      </c>
      <c r="C12" s="4">
        <v>100</v>
      </c>
      <c r="D12" s="2" t="s">
        <v>56</v>
      </c>
      <c r="E12" s="7">
        <v>61.7</v>
      </c>
      <c r="F12" s="7">
        <f t="shared" si="0"/>
        <v>6170</v>
      </c>
    </row>
    <row r="13" spans="2:6" s="3" customFormat="1" ht="24.75" customHeight="1">
      <c r="B13" s="13" t="s">
        <v>74</v>
      </c>
      <c r="C13" s="4">
        <v>1088.5</v>
      </c>
      <c r="D13" s="2" t="s">
        <v>56</v>
      </c>
      <c r="E13" s="7">
        <v>61.7</v>
      </c>
      <c r="F13" s="7">
        <f t="shared" si="0"/>
        <v>67160.45</v>
      </c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2138.5</v>
      </c>
      <c r="D25" s="5"/>
      <c r="E25" s="5"/>
      <c r="F25" s="11">
        <f>SUM(F8:F24)</f>
        <v>134645.45000000001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A964-73BE-4760-B777-ABA23F55E19C}">
  <dimension ref="B4:J101"/>
  <sheetViews>
    <sheetView workbookViewId="0">
      <selection activeCell="B9" sqref="B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75</v>
      </c>
      <c r="C8" s="4">
        <v>48</v>
      </c>
      <c r="D8" s="2" t="s">
        <v>61</v>
      </c>
      <c r="E8" s="7">
        <v>49.5</v>
      </c>
      <c r="F8" s="7">
        <f>E8*C8</f>
        <v>2376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48</v>
      </c>
      <c r="D25" s="5"/>
      <c r="E25" s="5"/>
      <c r="F25" s="11">
        <f>SUM(F8:F24)</f>
        <v>2376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70F2-130E-4C4E-9A52-17DEC83CB096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62</v>
      </c>
      <c r="C8" s="4">
        <v>30</v>
      </c>
      <c r="D8" s="2" t="s">
        <v>63</v>
      </c>
      <c r="E8" s="7">
        <v>181.5</v>
      </c>
      <c r="F8" s="7">
        <f>E8*C8</f>
        <v>5445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30</v>
      </c>
      <c r="D25" s="5"/>
      <c r="E25" s="5"/>
      <c r="F25" s="11">
        <f>SUM(F8:F24)</f>
        <v>5445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A812-1DE8-4E1F-9019-67AE469A799D}">
  <dimension ref="B4:J101"/>
  <sheetViews>
    <sheetView workbookViewId="0">
      <selection activeCell="H9" sqref="H9"/>
    </sheetView>
  </sheetViews>
  <sheetFormatPr baseColWidth="10" defaultRowHeight="14.25"/>
  <cols>
    <col min="2" max="2" width="72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98</v>
      </c>
      <c r="C8" s="4">
        <v>150</v>
      </c>
      <c r="D8" s="2" t="s">
        <v>99</v>
      </c>
      <c r="E8" s="7">
        <v>58</v>
      </c>
      <c r="F8" s="7">
        <f>E8*C8</f>
        <v>8700</v>
      </c>
    </row>
    <row r="9" spans="2:6" s="3" customFormat="1" ht="24.75" customHeight="1">
      <c r="B9" s="13" t="s">
        <v>98</v>
      </c>
      <c r="C9" s="4">
        <v>250</v>
      </c>
      <c r="D9" s="2" t="s">
        <v>99</v>
      </c>
      <c r="E9" s="7">
        <v>58</v>
      </c>
      <c r="F9" s="7">
        <f>E9*C9</f>
        <v>14500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400</v>
      </c>
      <c r="D25" s="5"/>
      <c r="E25" s="5"/>
      <c r="F25" s="11">
        <f>SUM(F8:F24)</f>
        <v>23200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C52E-F3F0-4073-841E-B4215A0A5AA4}">
  <dimension ref="B4:P10"/>
  <sheetViews>
    <sheetView topLeftCell="A4" workbookViewId="0">
      <selection activeCell="H13" sqref="H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76</v>
      </c>
      <c r="C8" s="2" t="s">
        <v>77</v>
      </c>
      <c r="D8" s="4">
        <v>100</v>
      </c>
      <c r="E8" s="2" t="s">
        <v>70</v>
      </c>
      <c r="F8" s="7">
        <v>372.5</v>
      </c>
      <c r="G8" s="7">
        <f>D8*F8</f>
        <v>37250</v>
      </c>
      <c r="H8" s="2" t="s">
        <v>18</v>
      </c>
      <c r="I8" s="8">
        <v>45383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78</v>
      </c>
      <c r="C9" s="2" t="s">
        <v>77</v>
      </c>
      <c r="D9" s="4">
        <v>35</v>
      </c>
      <c r="E9" s="2" t="s">
        <v>70</v>
      </c>
      <c r="F9" s="7">
        <v>154</v>
      </c>
      <c r="G9" s="7">
        <f>D9*F9</f>
        <v>5390</v>
      </c>
      <c r="H9" s="2" t="s">
        <v>18</v>
      </c>
      <c r="I9" s="8">
        <v>45383</v>
      </c>
      <c r="J9" s="4">
        <v>200</v>
      </c>
      <c r="K9" s="4">
        <v>365</v>
      </c>
      <c r="L9" s="4">
        <f t="shared" ref="L9:L10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>
        <v>365</v>
      </c>
      <c r="L10" s="4">
        <f t="shared" si="0"/>
        <v>0</v>
      </c>
      <c r="M10" s="2" t="s">
        <v>10</v>
      </c>
      <c r="N10" s="2">
        <v>5</v>
      </c>
      <c r="O10" s="2"/>
      <c r="P10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825C-304E-4502-B544-A51F92E4E564}">
  <dimension ref="B4:P12"/>
  <sheetViews>
    <sheetView tabSelected="1" topLeftCell="E4" workbookViewId="0">
      <selection activeCell="M10" sqref="M10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57">
      <c r="B8" s="2" t="s">
        <v>89</v>
      </c>
      <c r="C8" s="2"/>
      <c r="D8" s="4">
        <v>10</v>
      </c>
      <c r="E8" s="2" t="s">
        <v>61</v>
      </c>
      <c r="F8" s="7">
        <v>201.23</v>
      </c>
      <c r="G8" s="7">
        <f>D8*F8</f>
        <v>2012.3</v>
      </c>
      <c r="H8" s="2" t="s">
        <v>18</v>
      </c>
      <c r="I8" s="8">
        <v>45357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90</v>
      </c>
      <c r="C9" s="2"/>
      <c r="D9" s="4">
        <v>10</v>
      </c>
      <c r="E9" s="2" t="s">
        <v>61</v>
      </c>
      <c r="F9" s="7">
        <v>24.1</v>
      </c>
      <c r="G9" s="7">
        <f>D9*F9</f>
        <v>241</v>
      </c>
      <c r="H9" s="2" t="s">
        <v>18</v>
      </c>
      <c r="I9" s="8">
        <v>45357</v>
      </c>
      <c r="J9" s="4">
        <v>200</v>
      </c>
      <c r="K9" s="4">
        <v>365</v>
      </c>
      <c r="L9" s="4">
        <f t="shared" ref="L9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 ht="42.75">
      <c r="B10" s="2" t="s">
        <v>108</v>
      </c>
      <c r="C10" s="2"/>
      <c r="D10" s="4">
        <v>6</v>
      </c>
      <c r="E10" s="2" t="s">
        <v>61</v>
      </c>
      <c r="F10" s="7">
        <v>24.1</v>
      </c>
      <c r="G10" s="7">
        <v>479.9</v>
      </c>
      <c r="H10" s="2" t="s">
        <v>18</v>
      </c>
      <c r="I10" s="8"/>
      <c r="J10" s="4"/>
      <c r="K10" s="4"/>
      <c r="L10" s="4"/>
      <c r="M10" s="2"/>
      <c r="N10" s="2"/>
      <c r="O10" s="2"/>
      <c r="P10" s="2"/>
    </row>
    <row r="12" spans="2:16">
      <c r="F12" t="s">
        <v>104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071F-588B-4C89-A10A-34798B4227E7}">
  <dimension ref="B4:P11"/>
  <sheetViews>
    <sheetView workbookViewId="0">
      <selection activeCell="L12" sqref="L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82</v>
      </c>
      <c r="C8" s="2" t="s">
        <v>83</v>
      </c>
      <c r="D8" s="4">
        <v>15</v>
      </c>
      <c r="E8" s="2" t="s">
        <v>70</v>
      </c>
      <c r="F8" s="7">
        <v>224</v>
      </c>
      <c r="G8" s="7">
        <f>D8*F8</f>
        <v>3360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84</v>
      </c>
      <c r="C9" s="2" t="s">
        <v>83</v>
      </c>
      <c r="D9" s="4">
        <v>10</v>
      </c>
      <c r="E9" s="2" t="s">
        <v>70</v>
      </c>
      <c r="F9" s="7">
        <v>249</v>
      </c>
      <c r="G9" s="7">
        <f>D9*F9</f>
        <v>2490</v>
      </c>
      <c r="H9" s="2" t="s">
        <v>18</v>
      </c>
      <c r="I9" s="8">
        <v>45373</v>
      </c>
      <c r="J9" s="4">
        <v>200</v>
      </c>
      <c r="K9" s="4">
        <v>365</v>
      </c>
      <c r="L9" s="4">
        <f t="shared" ref="L9" si="0">+J9/K9</f>
        <v>0.54794520547945202</v>
      </c>
      <c r="M9" s="2" t="s">
        <v>10</v>
      </c>
      <c r="N9" s="2">
        <v>5</v>
      </c>
      <c r="O9" s="2"/>
      <c r="P9" s="2"/>
    </row>
    <row r="11" spans="2:16">
      <c r="L11" t="s">
        <v>104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200D-E834-43D3-B67E-EBC6C1EF67EB}">
  <dimension ref="B4:P8"/>
  <sheetViews>
    <sheetView workbookViewId="0">
      <selection activeCell="I14" sqref="I14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85</v>
      </c>
      <c r="C8" s="2" t="s">
        <v>86</v>
      </c>
      <c r="D8" s="4">
        <v>50</v>
      </c>
      <c r="E8" s="2" t="s">
        <v>58</v>
      </c>
      <c r="F8" s="7">
        <v>590</v>
      </c>
      <c r="G8" s="7">
        <f>D8*F8</f>
        <v>29500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8E52-F3AE-4BB4-BAB8-A8C5693E6774}">
  <dimension ref="B4:J101"/>
  <sheetViews>
    <sheetView topLeftCell="A6" workbookViewId="0">
      <selection activeCell="I13" sqref="I13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64</v>
      </c>
      <c r="C8" s="4">
        <v>3</v>
      </c>
      <c r="D8" s="2" t="s">
        <v>70</v>
      </c>
      <c r="E8" s="7">
        <v>799</v>
      </c>
      <c r="F8" s="7">
        <f>E8*C8</f>
        <v>2397</v>
      </c>
    </row>
    <row r="9" spans="2:6" s="3" customFormat="1" ht="24.75" customHeight="1">
      <c r="B9" s="13" t="s">
        <v>65</v>
      </c>
      <c r="C9" s="4">
        <v>2</v>
      </c>
      <c r="D9" s="2" t="s">
        <v>70</v>
      </c>
      <c r="E9" s="7">
        <v>1299</v>
      </c>
      <c r="F9" s="7">
        <f t="shared" ref="F9:F13" si="0">E9*C9</f>
        <v>2598</v>
      </c>
    </row>
    <row r="10" spans="2:6" s="3" customFormat="1" ht="24.75" customHeight="1">
      <c r="B10" s="13" t="s">
        <v>66</v>
      </c>
      <c r="C10" s="4">
        <v>4</v>
      </c>
      <c r="D10" s="2" t="s">
        <v>69</v>
      </c>
      <c r="E10" s="7">
        <v>1680</v>
      </c>
      <c r="F10" s="7">
        <f t="shared" si="0"/>
        <v>6720</v>
      </c>
    </row>
    <row r="11" spans="2:6" s="3" customFormat="1" ht="24.75" customHeight="1">
      <c r="B11" s="13" t="s">
        <v>67</v>
      </c>
      <c r="C11" s="4">
        <v>3</v>
      </c>
      <c r="D11" s="2" t="s">
        <v>70</v>
      </c>
      <c r="E11" s="7">
        <v>1475</v>
      </c>
      <c r="F11" s="7">
        <f t="shared" si="0"/>
        <v>4425</v>
      </c>
    </row>
    <row r="12" spans="2:6" s="3" customFormat="1" ht="24.75" customHeight="1">
      <c r="B12" s="13" t="s">
        <v>68</v>
      </c>
      <c r="C12" s="4">
        <v>4</v>
      </c>
      <c r="D12" s="2" t="s">
        <v>70</v>
      </c>
      <c r="E12" s="7">
        <v>1799</v>
      </c>
      <c r="F12" s="7">
        <f t="shared" si="0"/>
        <v>7196</v>
      </c>
    </row>
    <row r="13" spans="2:6" s="3" customFormat="1" ht="24.75" customHeight="1">
      <c r="B13" s="13" t="s">
        <v>93</v>
      </c>
      <c r="C13" s="4">
        <v>3</v>
      </c>
      <c r="D13" s="2" t="s">
        <v>70</v>
      </c>
      <c r="E13" s="14">
        <v>2299</v>
      </c>
      <c r="F13" s="7">
        <f t="shared" si="0"/>
        <v>6897</v>
      </c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19</v>
      </c>
      <c r="D25" s="5"/>
      <c r="E25" s="5"/>
      <c r="F25" s="11">
        <f>SUM(F8:F24)</f>
        <v>30233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4A7D-E4CB-4F36-AC25-4ECA2340F22C}">
  <dimension ref="B4:J101"/>
  <sheetViews>
    <sheetView workbookViewId="0">
      <selection activeCell="H14" sqref="H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94</v>
      </c>
      <c r="C8" s="4">
        <v>180</v>
      </c>
      <c r="D8" s="2" t="s">
        <v>58</v>
      </c>
      <c r="E8" s="7">
        <v>191.28</v>
      </c>
      <c r="F8" s="7">
        <f>E8*C8</f>
        <v>34430.400000000001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180</v>
      </c>
      <c r="D25" s="5"/>
      <c r="E25" s="5"/>
      <c r="F25" s="11">
        <f>SUM(F8:F24)</f>
        <v>34430.400000000001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2CD9-E6A2-4B76-AAED-9A767963ADC5}">
  <dimension ref="B4:J101"/>
  <sheetViews>
    <sheetView workbookViewId="0">
      <selection activeCell="H8" sqref="H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50</v>
      </c>
      <c r="C8" s="4">
        <v>50</v>
      </c>
      <c r="D8" s="2" t="s">
        <v>6</v>
      </c>
      <c r="E8" s="7">
        <v>105.476</v>
      </c>
      <c r="F8" s="7">
        <f>E8*C8</f>
        <v>5273.8</v>
      </c>
    </row>
    <row r="9" spans="2:6" s="3" customFormat="1" ht="24.75" customHeight="1">
      <c r="B9" s="13" t="s">
        <v>51</v>
      </c>
      <c r="C9" s="4">
        <v>100</v>
      </c>
      <c r="D9" s="2" t="s">
        <v>6</v>
      </c>
      <c r="E9" s="7">
        <v>41.802</v>
      </c>
      <c r="F9" s="7">
        <f t="shared" ref="F9" si="0">E9*C9</f>
        <v>4180.2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150</v>
      </c>
      <c r="D25" s="5"/>
      <c r="E25" s="5"/>
      <c r="F25" s="11">
        <f>SUM(F8:F24)</f>
        <v>9454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452E-E773-4B33-A495-ADF6F6735118}">
  <dimension ref="B4:J101"/>
  <sheetViews>
    <sheetView topLeftCell="A4" workbookViewId="0">
      <selection activeCell="A4"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95</v>
      </c>
      <c r="C8" s="4">
        <v>3</v>
      </c>
      <c r="D8" s="2" t="s">
        <v>58</v>
      </c>
      <c r="E8" s="7">
        <v>765</v>
      </c>
      <c r="F8" s="7">
        <f>E8*C8</f>
        <v>2295</v>
      </c>
    </row>
    <row r="9" spans="2:6" s="3" customFormat="1" ht="24.75" customHeight="1">
      <c r="B9" s="13" t="s">
        <v>96</v>
      </c>
      <c r="C9" s="4">
        <v>3</v>
      </c>
      <c r="D9" s="2" t="s">
        <v>58</v>
      </c>
      <c r="E9" s="14">
        <v>2040</v>
      </c>
      <c r="F9" s="7">
        <f>E9*C9</f>
        <v>6120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6</v>
      </c>
      <c r="D25" s="5"/>
      <c r="E25" s="5"/>
      <c r="F25" s="11">
        <f>SUM(F8:F24)</f>
        <v>8415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8B6D-5308-42D0-931E-75761E5A649D}">
  <dimension ref="B4:J101"/>
  <sheetViews>
    <sheetView topLeftCell="A8" workbookViewId="0">
      <selection activeCell="E10" sqref="E10"/>
    </sheetView>
  </sheetViews>
  <sheetFormatPr baseColWidth="10" defaultRowHeight="14.25"/>
  <cols>
    <col min="2" max="2" width="8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97</v>
      </c>
      <c r="C8" s="4">
        <v>400</v>
      </c>
      <c r="D8" s="2" t="s">
        <v>63</v>
      </c>
      <c r="E8" s="7">
        <v>40</v>
      </c>
      <c r="F8" s="7">
        <f>E8*C8</f>
        <v>16000</v>
      </c>
    </row>
    <row r="9" spans="2:6" s="3" customFormat="1" ht="24.75" customHeight="1">
      <c r="B9" s="13" t="s">
        <v>97</v>
      </c>
      <c r="C9" s="4">
        <v>200</v>
      </c>
      <c r="D9" s="2" t="s">
        <v>63</v>
      </c>
      <c r="E9" s="14">
        <v>40</v>
      </c>
      <c r="F9" s="7">
        <f>E9*C9</f>
        <v>8000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600</v>
      </c>
      <c r="D25" s="5"/>
      <c r="E25" s="5"/>
      <c r="F25" s="11">
        <f>SUM(F8:F24)</f>
        <v>24000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9069-73B2-43E9-87CB-467CB4868600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81</v>
      </c>
      <c r="C8" s="4">
        <v>24</v>
      </c>
      <c r="D8" s="2" t="s">
        <v>58</v>
      </c>
      <c r="E8" s="7">
        <v>483</v>
      </c>
      <c r="F8" s="7">
        <f>E8*C8</f>
        <v>11592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24</v>
      </c>
      <c r="D25" s="5"/>
      <c r="E25" s="5"/>
      <c r="F25" s="11">
        <f>SUM(F8:F24)</f>
        <v>11592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BDA6-5CF8-48F3-986F-3B29B16CFD88}">
  <dimension ref="B4:P12"/>
  <sheetViews>
    <sheetView workbookViewId="0">
      <selection activeCell="J12" sqref="J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79</v>
      </c>
      <c r="C8" s="2">
        <v>20</v>
      </c>
      <c r="D8" s="4">
        <v>7</v>
      </c>
      <c r="E8" s="2" t="s">
        <v>70</v>
      </c>
      <c r="F8" s="7">
        <v>880</v>
      </c>
      <c r="G8" s="7">
        <f>D8*F8</f>
        <v>6160</v>
      </c>
      <c r="H8" s="2" t="s">
        <v>18</v>
      </c>
      <c r="I8" s="8">
        <v>45385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4351-56A5-4CDC-B5C6-E4F09A33AA0B}">
  <dimension ref="B4:P12"/>
  <sheetViews>
    <sheetView topLeftCell="A2" workbookViewId="0">
      <selection activeCell="K16" sqref="K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80</v>
      </c>
      <c r="C8" s="2">
        <v>20</v>
      </c>
      <c r="D8" s="4">
        <v>17</v>
      </c>
      <c r="E8" s="2" t="s">
        <v>70</v>
      </c>
      <c r="F8" s="7">
        <v>6800</v>
      </c>
      <c r="G8" s="7">
        <f>D8*F8</f>
        <v>115600</v>
      </c>
      <c r="H8" s="2" t="s">
        <v>18</v>
      </c>
      <c r="I8" s="8">
        <v>45376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72E91-6BFD-4756-9C47-D0C4CD411151}">
  <dimension ref="B4:J101"/>
  <sheetViews>
    <sheetView workbookViewId="0">
      <selection activeCell="H10" sqref="H10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107</v>
      </c>
      <c r="C8" s="4">
        <v>57</v>
      </c>
      <c r="D8" s="2" t="s">
        <v>58</v>
      </c>
      <c r="E8" s="7">
        <v>40</v>
      </c>
      <c r="F8" s="7">
        <f>E8*C8</f>
        <v>2280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57</v>
      </c>
      <c r="D25" s="5"/>
      <c r="E25" s="5"/>
      <c r="F25" s="11">
        <f>SUM(F8:F24)</f>
        <v>2280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9FC4-9AA0-4214-BE4F-5C4C36089577}">
  <dimension ref="B4:J101"/>
  <sheetViews>
    <sheetView workbookViewId="0">
      <selection activeCell="H10" sqref="H10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100</v>
      </c>
      <c r="C8" s="4">
        <v>15</v>
      </c>
      <c r="D8" s="2" t="s">
        <v>6</v>
      </c>
      <c r="E8" s="7">
        <v>140.52000000000001</v>
      </c>
      <c r="F8" s="7">
        <f>E8*C8</f>
        <v>2107.8000000000002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15</v>
      </c>
      <c r="D25" s="5"/>
      <c r="E25" s="5"/>
      <c r="F25" s="11">
        <f>SUM(F8:F24)</f>
        <v>2107.8000000000002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7B23-1AAC-428C-83D9-B9208EC48C38}">
  <dimension ref="B4:J101"/>
  <sheetViews>
    <sheetView workbookViewId="0">
      <selection activeCell="E9" sqref="E9"/>
    </sheetView>
  </sheetViews>
  <sheetFormatPr baseColWidth="10" defaultRowHeight="14.25"/>
  <cols>
    <col min="2" max="2" width="43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19" customFormat="1" ht="24.75" customHeight="1">
      <c r="B8" s="15" t="s">
        <v>105</v>
      </c>
      <c r="C8" s="16">
        <v>1500</v>
      </c>
      <c r="D8" s="17" t="s">
        <v>106</v>
      </c>
      <c r="E8" s="18">
        <v>20.464500000000001</v>
      </c>
      <c r="F8" s="18">
        <f>E8*C8</f>
        <v>30696.75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1500</v>
      </c>
      <c r="D25" s="5"/>
      <c r="E25" s="5"/>
      <c r="F25" s="11">
        <f>SUM(F8:F24)</f>
        <v>30696.75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A935-F002-4A58-8804-386FFFD4780D}">
  <dimension ref="B4:J101"/>
  <sheetViews>
    <sheetView topLeftCell="A3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8" ht="18">
      <c r="B4" s="20" t="s">
        <v>21</v>
      </c>
      <c r="C4" s="20"/>
      <c r="D4" s="20"/>
      <c r="E4" s="20"/>
      <c r="F4" s="20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3" t="s">
        <v>53</v>
      </c>
      <c r="C8" s="4">
        <v>20</v>
      </c>
      <c r="D8" s="2" t="s">
        <v>52</v>
      </c>
      <c r="E8" s="7">
        <v>10.87</v>
      </c>
      <c r="F8" s="7">
        <f>E8*C8*11.34</f>
        <v>2465.3159999999998</v>
      </c>
      <c r="H8" s="3" t="s">
        <v>104</v>
      </c>
    </row>
    <row r="9" spans="2:8" s="3" customFormat="1" ht="24.75" customHeight="1">
      <c r="B9" s="13"/>
      <c r="C9" s="4"/>
      <c r="D9" s="2"/>
      <c r="E9" s="7"/>
      <c r="F9" s="7"/>
    </row>
    <row r="10" spans="2:8" s="3" customFormat="1" ht="24.75" customHeight="1">
      <c r="B10" s="13"/>
      <c r="C10" s="4"/>
      <c r="D10" s="2"/>
      <c r="E10" s="7"/>
      <c r="F10" s="7"/>
    </row>
    <row r="11" spans="2:8" s="3" customFormat="1" ht="24.75" customHeight="1">
      <c r="B11" s="13"/>
      <c r="C11" s="4"/>
      <c r="D11" s="2"/>
      <c r="E11" s="7"/>
      <c r="F11" s="7"/>
    </row>
    <row r="12" spans="2:8" s="3" customFormat="1" ht="24.75" customHeight="1">
      <c r="B12" s="13"/>
      <c r="C12" s="4"/>
      <c r="D12" s="2"/>
      <c r="E12" s="7"/>
      <c r="F12" s="7"/>
    </row>
    <row r="13" spans="2:8" s="3" customFormat="1" ht="24.75" customHeight="1">
      <c r="B13" s="13"/>
      <c r="C13" s="4"/>
      <c r="D13" s="2"/>
      <c r="E13" s="7"/>
      <c r="F13" s="7"/>
    </row>
    <row r="14" spans="2:8" s="3" customFormat="1" ht="24.75" customHeight="1">
      <c r="B14" s="13"/>
      <c r="C14" s="4"/>
      <c r="D14" s="2"/>
      <c r="E14" s="7"/>
      <c r="F14" s="7"/>
    </row>
    <row r="15" spans="2:8" s="3" customFormat="1" ht="24.75" customHeight="1">
      <c r="B15" s="13"/>
      <c r="C15" s="4"/>
      <c r="D15" s="2"/>
      <c r="E15" s="7"/>
      <c r="F15" s="7"/>
    </row>
    <row r="16" spans="2:8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20</v>
      </c>
      <c r="D25" s="5"/>
      <c r="E25" s="5"/>
      <c r="F25" s="11">
        <f>SUM(F8:F24)</f>
        <v>2465.3159999999998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04A7-DFD7-4405-B797-A965DABD0532}">
  <dimension ref="B4:J101"/>
  <sheetViews>
    <sheetView topLeftCell="A4" workbookViewId="0">
      <selection activeCell="B11" sqref="B11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101</v>
      </c>
      <c r="C8" s="4">
        <v>80</v>
      </c>
      <c r="D8" s="2" t="s">
        <v>52</v>
      </c>
      <c r="E8" s="7">
        <v>188.55</v>
      </c>
      <c r="F8" s="7">
        <f>E8*C8</f>
        <v>15084</v>
      </c>
    </row>
    <row r="9" spans="2:6" s="3" customFormat="1" ht="24.75" customHeight="1">
      <c r="B9" s="13" t="s">
        <v>102</v>
      </c>
      <c r="C9" s="4">
        <v>80</v>
      </c>
      <c r="D9" s="2" t="s">
        <v>52</v>
      </c>
      <c r="E9" s="7">
        <v>188.55</v>
      </c>
      <c r="F9" s="7">
        <f t="shared" ref="F9:F10" si="0">E9*C9</f>
        <v>15084</v>
      </c>
    </row>
    <row r="10" spans="2:6" s="3" customFormat="1" ht="24.75" customHeight="1">
      <c r="B10" s="13" t="s">
        <v>103</v>
      </c>
      <c r="C10" s="4">
        <v>40</v>
      </c>
      <c r="D10" s="2" t="s">
        <v>52</v>
      </c>
      <c r="E10" s="7">
        <v>188.55</v>
      </c>
      <c r="F10" s="7">
        <f t="shared" si="0"/>
        <v>7542</v>
      </c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200</v>
      </c>
      <c r="D25" s="5"/>
      <c r="E25" s="5"/>
      <c r="F25" s="11">
        <f>SUM(F8:F24)</f>
        <v>37710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0E38-5D19-4769-A601-615B66356814}">
  <dimension ref="B4:J101"/>
  <sheetViews>
    <sheetView workbookViewId="0">
      <selection activeCell="H10" sqref="H10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87</v>
      </c>
      <c r="C8" s="4">
        <v>60</v>
      </c>
      <c r="D8" s="2" t="s">
        <v>56</v>
      </c>
      <c r="E8" s="7">
        <v>44.85</v>
      </c>
      <c r="F8" s="7">
        <f>E8*C8</f>
        <v>2691</v>
      </c>
    </row>
    <row r="9" spans="2:6" s="3" customFormat="1" ht="24.75" customHeight="1">
      <c r="B9" s="13" t="s">
        <v>88</v>
      </c>
      <c r="C9" s="4">
        <v>1</v>
      </c>
      <c r="D9" s="2" t="s">
        <v>52</v>
      </c>
      <c r="E9" s="7">
        <v>1109</v>
      </c>
      <c r="F9" s="7">
        <f>E9*C9</f>
        <v>1109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61</v>
      </c>
      <c r="D25" s="5"/>
      <c r="E25" s="5"/>
      <c r="F25" s="11">
        <f>SUM(F8:F24)</f>
        <v>3800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50F6-3C5A-4927-8E94-0F599FF3AA4B}">
  <dimension ref="B4:J101"/>
  <sheetViews>
    <sheetView workbookViewId="0">
      <selection activeCell="J11" sqref="J11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54</v>
      </c>
      <c r="C8" s="4">
        <v>20</v>
      </c>
      <c r="D8" s="2" t="s">
        <v>52</v>
      </c>
      <c r="E8" s="7">
        <v>112</v>
      </c>
      <c r="F8" s="7">
        <f>E8*C8</f>
        <v>2240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20</v>
      </c>
      <c r="D25" s="5"/>
      <c r="E25" s="5"/>
      <c r="F25" s="11">
        <f>SUM(F8:F24)</f>
        <v>2240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7AEEA-B68E-4E05-BC64-7A5E716F3451}">
  <dimension ref="B4:J101"/>
  <sheetViews>
    <sheetView topLeftCell="A4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8" ht="18">
      <c r="B4" s="20" t="s">
        <v>21</v>
      </c>
      <c r="C4" s="20"/>
      <c r="D4" s="20"/>
      <c r="E4" s="20"/>
      <c r="F4" s="20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3" t="s">
        <v>57</v>
      </c>
      <c r="C8" s="4">
        <v>40</v>
      </c>
      <c r="D8" s="2" t="s">
        <v>58</v>
      </c>
      <c r="E8" s="7">
        <v>10.199999999999999</v>
      </c>
      <c r="F8" s="7">
        <f>E8*C8</f>
        <v>408</v>
      </c>
      <c r="H8" s="3" t="s">
        <v>104</v>
      </c>
    </row>
    <row r="9" spans="2:8" s="3" customFormat="1" ht="24.75" customHeight="1">
      <c r="B9" s="13" t="s">
        <v>59</v>
      </c>
      <c r="C9" s="4">
        <v>20</v>
      </c>
      <c r="D9" s="2" t="s">
        <v>58</v>
      </c>
      <c r="E9" s="7">
        <v>10.99</v>
      </c>
      <c r="F9" s="7">
        <f>E9*C9</f>
        <v>219.8</v>
      </c>
    </row>
    <row r="10" spans="2:8" s="3" customFormat="1" ht="24.75" customHeight="1">
      <c r="B10" s="13" t="s">
        <v>91</v>
      </c>
      <c r="C10" s="4">
        <v>20</v>
      </c>
      <c r="D10" s="2" t="s">
        <v>58</v>
      </c>
      <c r="E10" s="7">
        <v>19.43</v>
      </c>
      <c r="F10" s="7">
        <f>E10*C10</f>
        <v>388.6</v>
      </c>
    </row>
    <row r="11" spans="2:8" s="3" customFormat="1" ht="24.75" customHeight="1">
      <c r="B11" s="13" t="s">
        <v>92</v>
      </c>
      <c r="C11" s="4">
        <v>42</v>
      </c>
      <c r="D11" s="2" t="s">
        <v>58</v>
      </c>
      <c r="E11" s="7">
        <v>7.4</v>
      </c>
      <c r="F11" s="7">
        <f>E11*C11</f>
        <v>310.8</v>
      </c>
    </row>
    <row r="12" spans="2:8" s="3" customFormat="1" ht="24.75" customHeight="1">
      <c r="B12" s="13"/>
      <c r="C12" s="4"/>
      <c r="D12" s="2"/>
      <c r="E12" s="7"/>
      <c r="F12" s="7"/>
    </row>
    <row r="13" spans="2:8" s="3" customFormat="1" ht="24.75" customHeight="1">
      <c r="B13" s="13"/>
      <c r="C13" s="4"/>
      <c r="D13" s="2"/>
      <c r="E13" s="7"/>
      <c r="F13" s="7"/>
    </row>
    <row r="14" spans="2:8" s="3" customFormat="1" ht="24.75" customHeight="1">
      <c r="B14" s="13"/>
      <c r="C14" s="4"/>
      <c r="D14" s="2"/>
      <c r="E14" s="7"/>
      <c r="F14" s="7"/>
    </row>
    <row r="15" spans="2:8" s="3" customFormat="1" ht="24.75" customHeight="1">
      <c r="B15" s="13"/>
      <c r="C15" s="4"/>
      <c r="D15" s="2"/>
      <c r="E15" s="7"/>
      <c r="F15" s="7"/>
    </row>
    <row r="16" spans="2:8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122</v>
      </c>
      <c r="D25" s="5"/>
      <c r="E25" s="5"/>
      <c r="F25" s="11">
        <f>SUM(F8:F24)</f>
        <v>1327.2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PAPELERIA</vt:lpstr>
      <vt:lpstr>RIBBON </vt:lpstr>
      <vt:lpstr>CINTA AMARILLA</vt:lpstr>
      <vt:lpstr>TRAPO SONTARA</vt:lpstr>
      <vt:lpstr>ADHESIVO HOT MELT</vt:lpstr>
      <vt:lpstr>GUANTE</vt:lpstr>
      <vt:lpstr>BOLSA POLIPAPEL-VASO</vt:lpstr>
      <vt:lpstr>CINTA GORILA</vt:lpstr>
      <vt:lpstr>ETIQUETA</vt:lpstr>
      <vt:lpstr>BOLSA POLIET</vt:lpstr>
      <vt:lpstr>CINTA TRANSPARENTE</vt:lpstr>
      <vt:lpstr>COFIA PLEAGADA AZUL</vt:lpstr>
      <vt:lpstr>COFIA POLIPROPILENO BLANCA</vt:lpstr>
      <vt:lpstr>BACTIUM</vt:lpstr>
      <vt:lpstr>DOMINO</vt:lpstr>
      <vt:lpstr>CIP-CIP ADDITIVE</vt:lpstr>
      <vt:lpstr>ALCOHOL ETILICO</vt:lpstr>
      <vt:lpstr>BONDEX</vt:lpstr>
      <vt:lpstr>ZAPATON</vt:lpstr>
      <vt:lpstr>GEL-SHAMPOO LAVAMANOS</vt:lpstr>
      <vt:lpstr>CUBREBOCAS</vt:lpstr>
      <vt:lpstr>GASA</vt:lpstr>
      <vt:lpstr>KORTE MULTI</vt:lpstr>
      <vt:lpstr>PCS 7000</vt:lpstr>
      <vt:lpstr>UNIFORMES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Paty</cp:lastModifiedBy>
  <cp:lastPrinted>2024-08-19T19:27:32Z</cp:lastPrinted>
  <dcterms:created xsi:type="dcterms:W3CDTF">2024-07-08T14:22:19Z</dcterms:created>
  <dcterms:modified xsi:type="dcterms:W3CDTF">2024-08-19T19:30:48Z</dcterms:modified>
</cp:coreProperties>
</file>