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hnnatan\OneDrive - Nucitec\Documentos\"/>
    </mc:Choice>
  </mc:AlternateContent>
  <bookViews>
    <workbookView xWindow="-120" yWindow="-120" windowWidth="29040" windowHeight="15720"/>
  </bookViews>
  <sheets>
    <sheet name="Venta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8" i="1" s="1"/>
  <c r="H37" i="1"/>
  <c r="H38" i="1" s="1"/>
  <c r="I37" i="1"/>
  <c r="I38" i="1" s="1"/>
  <c r="J37" i="1"/>
  <c r="J38" i="1" s="1"/>
  <c r="N37" i="1"/>
  <c r="N38" i="1" s="1"/>
  <c r="P37" i="1"/>
  <c r="P38" i="1" s="1"/>
  <c r="K19" i="1"/>
  <c r="K20" i="1"/>
  <c r="K21" i="1"/>
  <c r="K22" i="1"/>
  <c r="K23" i="1"/>
  <c r="K24" i="1"/>
  <c r="L24" i="1" s="1"/>
  <c r="K25" i="1"/>
  <c r="L25" i="1" s="1"/>
  <c r="K26" i="1"/>
  <c r="L26" i="1" s="1"/>
  <c r="K27" i="1"/>
  <c r="L27" i="1" s="1"/>
  <c r="K28" i="1"/>
  <c r="L28" i="1" s="1"/>
  <c r="K29" i="1"/>
  <c r="K30" i="1"/>
  <c r="K31" i="1"/>
  <c r="K32" i="1"/>
  <c r="K33" i="1"/>
  <c r="K34" i="1"/>
  <c r="K35" i="1"/>
  <c r="K36" i="1"/>
  <c r="L36" i="1" s="1"/>
  <c r="K18" i="1"/>
  <c r="L18" i="1" s="1"/>
  <c r="F15" i="1"/>
  <c r="F8" i="1"/>
  <c r="F7" i="1"/>
  <c r="F13" i="1" s="1"/>
  <c r="M35" i="1" l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3" i="1"/>
  <c r="L23" i="1"/>
  <c r="M22" i="1"/>
  <c r="L22" i="1"/>
  <c r="M21" i="1"/>
  <c r="L21" i="1"/>
  <c r="M20" i="1"/>
  <c r="L20" i="1"/>
  <c r="M19" i="1"/>
  <c r="L19" i="1"/>
  <c r="L37" i="1"/>
  <c r="L38" i="1" s="1"/>
  <c r="M24" i="1"/>
  <c r="G33" i="1"/>
  <c r="G20" i="1"/>
  <c r="G28" i="1"/>
  <c r="G23" i="1"/>
  <c r="G32" i="1"/>
  <c r="F37" i="1"/>
  <c r="F38" i="1" s="1"/>
  <c r="G31" i="1"/>
  <c r="G27" i="1"/>
  <c r="G24" i="1"/>
  <c r="G35" i="1"/>
  <c r="G34" i="1"/>
  <c r="G21" i="1"/>
  <c r="M27" i="1"/>
  <c r="M26" i="1"/>
  <c r="M18" i="1"/>
  <c r="M36" i="1"/>
  <c r="G26" i="1"/>
  <c r="G36" i="1"/>
  <c r="G22" i="1"/>
  <c r="M28" i="1"/>
  <c r="G19" i="1"/>
  <c r="Q19" i="1" s="1"/>
  <c r="M25" i="1"/>
  <c r="G25" i="1"/>
  <c r="Q24" i="1" l="1"/>
  <c r="M37" i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Q23" i="1"/>
  <c r="G30" i="1"/>
  <c r="Q30" i="1" s="1"/>
  <c r="Q36" i="1"/>
  <c r="Q26" i="1"/>
  <c r="Q27" i="1"/>
  <c r="Q22" i="1"/>
  <c r="G37" i="1" l="1"/>
  <c r="G38" i="1" s="1"/>
  <c r="Q18" i="1"/>
  <c r="Q37" i="1" s="1"/>
  <c r="Q38" i="1" s="1"/>
</calcChain>
</file>

<file path=xl/sharedStrings.xml><?xml version="1.0" encoding="utf-8"?>
<sst xmlns="http://schemas.openxmlformats.org/spreadsheetml/2006/main" count="52" uniqueCount="38">
  <si>
    <t>GASTOS DE VIAJES</t>
  </si>
  <si>
    <t>PARAMETROS SEGUN  POLITICAS</t>
  </si>
  <si>
    <t xml:space="preserve">Descripción del producto </t>
  </si>
  <si>
    <t>Cantidad</t>
  </si>
  <si>
    <t>U/M</t>
  </si>
  <si>
    <t>PRECIO/ SIN IVA</t>
  </si>
  <si>
    <t>Gastos de Alimentación</t>
  </si>
  <si>
    <t>dia/ persona</t>
  </si>
  <si>
    <t>Gastos de Hotel</t>
  </si>
  <si>
    <t>Gastos de Avion</t>
  </si>
  <si>
    <t>DEF.</t>
  </si>
  <si>
    <t>Gastos de Combustible</t>
  </si>
  <si>
    <t>km/l</t>
  </si>
  <si>
    <t>( En este recuadro no se modifica ningun dato)</t>
  </si>
  <si>
    <t>Gastos Pasajes</t>
  </si>
  <si>
    <t>dia</t>
  </si>
  <si>
    <t>Gastos de TAG</t>
  </si>
  <si>
    <t>COLOCAR VALOR CON IVA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</si>
  <si>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</si>
  <si>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</si>
  <si>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</si>
  <si>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</si>
  <si>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</si>
  <si>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</si>
  <si>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</si>
  <si>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</si>
  <si>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</si>
  <si>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</si>
  <si>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Litros requeridos</t>
  </si>
  <si>
    <t>Gastos TAG</t>
  </si>
  <si>
    <t>Total General</t>
  </si>
  <si>
    <t>Motivo del viaje (colocar Nombre de la empresa y persona que visita)</t>
  </si>
  <si>
    <t xml:space="preserve">JOHNNATAN BLANCAS CECILIANO </t>
  </si>
  <si>
    <t>(Cuadro a llenar)</t>
  </si>
  <si>
    <t>TOTAL SIN IVA</t>
  </si>
  <si>
    <t>TOTAL CON IVA</t>
  </si>
  <si>
    <t>CDMX</t>
  </si>
  <si>
    <t>TRAMITES DIRECCION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</si>
</sst>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836990</xdr:colOff>
      <xdr:row>0</xdr:row>
      <xdr:rowOff>57728</xdr:rowOff>
    </xdr:from>
    <xdr:to>
      <xdr:col>2</xdr:col>
      <xdr:colOff>2281671</xdr:colOff>
      <xdr:row>2</xdr:row>
      <xdr:rowOff>173985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8808" y="57728"/>
          <a:ext cx="1444681" cy="491484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xmlns="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38"/>
  <sheetViews>
    <sheetView tabSelected="1" topLeftCell="C13" zoomScale="66" zoomScaleNormal="66" workbookViewId="0">
      <selection activeCell="G23" sqref="G23"/>
    </sheetView>
  </sheetViews>
  <sheetFormatPr baseColWidth="10" defaultColWidth="11.375" defaultRowHeight="14.25"/>
  <cols>
    <col min="3" max="3" width="33.5" customWidth="1"/>
    <col min="4" max="4" width="17.625" customWidth="1"/>
    <col min="5" max="5" width="0.125" customWidth="1"/>
    <col min="6" max="6" width="16.375" customWidth="1"/>
    <col min="7" max="7" width="23.75" customWidth="1"/>
    <col min="8" max="8" width="54.875" hidden="1" customWidth="1"/>
    <col min="9" max="9" width="0.25" hidden="1" customWidth="1"/>
    <col min="10" max="10" width="15.5" customWidth="1"/>
    <col min="11" max="11" width="18.25" customWidth="1"/>
    <col min="12" max="12" width="16.875" customWidth="1"/>
    <col min="13" max="13" width="22.5" customWidth="1"/>
    <col min="14" max="14" width="19" customWidth="1"/>
    <col min="15" max="15" width="16.875" customWidth="1"/>
    <col min="16" max="16" width="0.5" hidden="1" customWidth="1"/>
    <col min="17" max="17" width="17.125" customWidth="1"/>
    <col min="18" max="18" width="42.875" customWidth="1"/>
  </cols>
  <sheetData>
    <row r="4" spans="3:13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ht="15">
      <c r="C5" s="21" t="s">
        <v>1</v>
      </c>
      <c r="D5" s="21"/>
      <c r="E5" s="21"/>
      <c r="F5" s="21"/>
    </row>
    <row r="6" spans="3:13" ht="15">
      <c r="C6" s="5" t="s">
        <v>2</v>
      </c>
      <c r="D6" s="5" t="s">
        <v>3</v>
      </c>
      <c r="E6" s="5" t="s">
        <v>4</v>
      </c>
      <c r="F6" s="5" t="s">
        <v>5</v>
      </c>
      <c r="G6" s="4"/>
    </row>
    <row r="7" spans="3:13">
      <c r="C7" s="6" t="s">
        <v>6</v>
      </c>
      <c r="D7" s="6">
        <v>1</v>
      </c>
      <c r="E7" s="6" t="s">
        <v>7</v>
      </c>
      <c r="F7" s="7">
        <f>800/1.16</f>
        <v>689.65517241379314</v>
      </c>
      <c r="G7" s="1"/>
    </row>
    <row r="8" spans="3:13">
      <c r="C8" s="6" t="s">
        <v>8</v>
      </c>
      <c r="D8" s="6">
        <v>1</v>
      </c>
      <c r="E8" s="6" t="s">
        <v>7</v>
      </c>
      <c r="F8" s="7">
        <f>1500/1.16</f>
        <v>1293.1034482758621</v>
      </c>
      <c r="G8" s="1"/>
    </row>
    <row r="9" spans="3:13">
      <c r="C9" s="6" t="s">
        <v>9</v>
      </c>
      <c r="D9" s="6">
        <v>1</v>
      </c>
      <c r="E9" s="6" t="s">
        <v>7</v>
      </c>
      <c r="F9" s="7" t="s">
        <v>10</v>
      </c>
      <c r="G9" s="1"/>
    </row>
    <row r="10" spans="3:13" ht="15">
      <c r="C10" s="6" t="s">
        <v>11</v>
      </c>
      <c r="D10" s="6">
        <v>1</v>
      </c>
      <c r="E10" s="6" t="s">
        <v>12</v>
      </c>
      <c r="F10" s="8">
        <v>12</v>
      </c>
      <c r="G10" s="9" t="s">
        <v>13</v>
      </c>
    </row>
    <row r="11" spans="3:13">
      <c r="C11" s="6" t="s">
        <v>14</v>
      </c>
      <c r="D11" s="6">
        <v>1</v>
      </c>
      <c r="E11" s="6" t="s">
        <v>15</v>
      </c>
      <c r="F11" s="7" t="s">
        <v>10</v>
      </c>
      <c r="G11" s="1"/>
    </row>
    <row r="12" spans="3:13">
      <c r="C12" s="6" t="s">
        <v>16</v>
      </c>
      <c r="D12" s="6">
        <v>1</v>
      </c>
      <c r="E12" s="6" t="s">
        <v>15</v>
      </c>
      <c r="F12" s="7" t="s">
        <v>17</v>
      </c>
      <c r="G12" s="1"/>
    </row>
    <row r="13" spans="3:13">
      <c r="C13" s="6" t="s">
        <v>18</v>
      </c>
      <c r="D13" s="6">
        <v>1</v>
      </c>
      <c r="E13" s="6" t="s">
        <v>15</v>
      </c>
      <c r="F13" s="7">
        <f>F7*0.1</f>
        <v>68.965517241379317</v>
      </c>
      <c r="G13" s="1"/>
    </row>
    <row r="14" spans="3:13">
      <c r="C14" s="6" t="s">
        <v>19</v>
      </c>
      <c r="D14" s="6">
        <v>1</v>
      </c>
      <c r="E14" s="6" t="s">
        <v>15</v>
      </c>
      <c r="F14" s="7" t="s">
        <v>10</v>
      </c>
      <c r="G14" s="1"/>
    </row>
    <row r="15" spans="3:13">
      <c r="C15" s="6" t="s">
        <v>20</v>
      </c>
      <c r="D15" s="6">
        <v>1</v>
      </c>
      <c r="E15" s="6" t="s">
        <v>21</v>
      </c>
      <c r="F15" s="7">
        <f>24/1.16</f>
        <v>20.689655172413794</v>
      </c>
    </row>
    <row r="16" spans="3:13" ht="15">
      <c r="J16" s="20" t="s">
        <v>11</v>
      </c>
      <c r="K16" s="20"/>
      <c r="L16" s="20"/>
      <c r="M16" s="20"/>
    </row>
    <row r="17" spans="1:18" s="3" customFormat="1" ht="41.25" customHeight="1">
      <c r="C17" s="2" t="s">
        <v>22</v>
      </c>
      <c r="D17" s="2" t="s">
        <v>23</v>
      </c>
      <c r="E17" s="2" t="s">
        <v>24</v>
      </c>
      <c r="F17" s="2" t="s">
        <v>6</v>
      </c>
      <c r="G17" s="2" t="s">
        <v>25</v>
      </c>
      <c r="H17" s="14" t="s">
        <v>8</v>
      </c>
      <c r="I17" s="14" t="s">
        <v>9</v>
      </c>
      <c r="J17" s="14" t="s">
        <v>26</v>
      </c>
      <c r="K17" s="2" t="s">
        <v>27</v>
      </c>
      <c r="L17" s="2" t="s">
        <v>28</v>
      </c>
      <c r="M17" s="2" t="s">
        <v>11</v>
      </c>
      <c r="N17" s="14" t="s">
        <v>14</v>
      </c>
      <c r="O17" s="14" t="s">
        <v>29</v>
      </c>
      <c r="P17" s="14" t="s">
        <v>19</v>
      </c>
      <c r="Q17" s="2" t="s">
        <v>30</v>
      </c>
      <c r="R17" s="2" t="s">
        <v>31</v>
      </c>
    </row>
    <row r="18" spans="1:18">
      <c r="C18" s="12" t="s">
        <v>32</v>
      </c>
      <c r="D18" s="13" t="s">
        <v>36</v>
      </c>
      <c r="E18" s="13"/>
      <c r="F18" s="13">
        <v>550</v>
      </c>
      <c r="G18" s="10">
        <f>F18*0.1</f>
        <v>55</v>
      </c>
      <c r="H18" s="13"/>
      <c r="I18" s="13"/>
      <c r="J18" s="15"/>
      <c r="K18" s="11">
        <f>+$F$10</f>
        <v>12</v>
      </c>
      <c r="L18" s="11">
        <f>+J18/K18</f>
        <v>0</v>
      </c>
      <c r="M18" s="10">
        <f>IFERROR(J18/K18*$F$15,0)</f>
        <v>0</v>
      </c>
      <c r="N18" s="13"/>
      <c r="O18" s="13"/>
      <c r="P18" s="13"/>
      <c r="Q18" s="10">
        <f>+P18+N18+M18++I18+H18+F18+O18+G18</f>
        <v>605</v>
      </c>
      <c r="R18" s="13" t="s">
        <v>37</v>
      </c>
    </row>
    <row r="19" spans="1:18" ht="26.25" customHeight="1">
      <c r="A19" t="s">
        <v>33</v>
      </c>
      <c r="C19" s="12"/>
      <c r="D19" s="13"/>
      <c r="E19" s="13"/>
      <c r="F19" s="13"/>
      <c r="G19" s="10">
        <f t="shared" ref="G19:G36" si="0">F19*0.1</f>
        <v>0</v>
      </c>
      <c r="H19" s="13"/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0</v>
      </c>
      <c r="R19" s="16"/>
    </row>
    <row r="20" spans="1:18" ht="26.25" customHeight="1">
      <c r="C20" s="12"/>
      <c r="D20" s="13"/>
      <c r="E20" s="13"/>
      <c r="F20" s="13"/>
      <c r="G20" s="10">
        <f t="shared" si="0"/>
        <v>0</v>
      </c>
      <c r="H20" s="13"/>
      <c r="I20" s="13"/>
      <c r="J20" s="15"/>
      <c r="K20" s="11">
        <f t="shared" si="1"/>
        <v>12</v>
      </c>
      <c r="L20" s="11">
        <f t="shared" si="2"/>
        <v>0</v>
      </c>
      <c r="M20" s="10">
        <f t="shared" si="3"/>
        <v>0</v>
      </c>
      <c r="N20" s="13">
        <v>0</v>
      </c>
      <c r="O20" s="13"/>
      <c r="P20" s="13"/>
      <c r="Q20" s="10">
        <f t="shared" si="4"/>
        <v>0</v>
      </c>
      <c r="R20" s="16"/>
    </row>
    <row r="21" spans="1:18" ht="26.25" customHeight="1">
      <c r="C21" s="12"/>
      <c r="D21" s="13"/>
      <c r="E21" s="13"/>
      <c r="F21" s="13"/>
      <c r="G21" s="10">
        <f t="shared" si="0"/>
        <v>0</v>
      </c>
      <c r="H21" s="13"/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0</v>
      </c>
      <c r="R21" s="16"/>
    </row>
    <row r="22" spans="1:18" ht="26.25" customHeight="1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>
      <c r="C37" s="17" t="s">
        <v>34</v>
      </c>
      <c r="D37" s="10"/>
      <c r="E37" s="10"/>
      <c r="F37" s="10">
        <f>SUM(F17:F36)</f>
        <v>550</v>
      </c>
      <c r="G37" s="10">
        <f t="shared" ref="G37:Q37" si="5">SUM(G17:G36)</f>
        <v>55</v>
      </c>
      <c r="H37" s="10">
        <f t="shared" si="5"/>
        <v>0</v>
      </c>
      <c r="I37" s="10">
        <f t="shared" si="5"/>
        <v>0</v>
      </c>
      <c r="J37" s="18">
        <f t="shared" si="5"/>
        <v>0</v>
      </c>
      <c r="K37" s="10"/>
      <c r="L37" s="11">
        <f>SUM(L18:L36)</f>
        <v>0</v>
      </c>
      <c r="M37" s="10">
        <f t="shared" si="5"/>
        <v>0</v>
      </c>
      <c r="N37" s="10">
        <f t="shared" si="5"/>
        <v>0</v>
      </c>
      <c r="O37" s="10">
        <f>SUM(O17:O36)/1.16</f>
        <v>0</v>
      </c>
      <c r="P37" s="10">
        <f t="shared" si="5"/>
        <v>0</v>
      </c>
      <c r="Q37" s="10">
        <f t="shared" si="5"/>
        <v>605</v>
      </c>
      <c r="R37" s="10"/>
    </row>
    <row r="38" spans="3:18" ht="26.25" customHeight="1">
      <c r="C38" s="17" t="s">
        <v>35</v>
      </c>
      <c r="D38" s="10"/>
      <c r="E38" s="10"/>
      <c r="F38" s="10">
        <f>+F37*1.16</f>
        <v>638</v>
      </c>
      <c r="G38" s="10">
        <f t="shared" ref="G38:Q38" si="6">+G37*1.16</f>
        <v>63.8</v>
      </c>
      <c r="H38" s="10">
        <f t="shared" si="6"/>
        <v>0</v>
      </c>
      <c r="I38" s="10">
        <f t="shared" si="6"/>
        <v>0</v>
      </c>
      <c r="J38" s="18">
        <f>+J37</f>
        <v>0</v>
      </c>
      <c r="K38" s="11"/>
      <c r="L38" s="11">
        <f>+L37</f>
        <v>0</v>
      </c>
      <c r="M38" s="10">
        <f t="shared" si="6"/>
        <v>0</v>
      </c>
      <c r="N38" s="10">
        <f t="shared" si="6"/>
        <v>0</v>
      </c>
      <c r="O38" s="10">
        <f>+O37*1.16</f>
        <v>0</v>
      </c>
      <c r="P38" s="10">
        <f t="shared" si="6"/>
        <v>0</v>
      </c>
      <c r="Q38" s="10">
        <f t="shared" si="6"/>
        <v>701.8</v>
      </c>
      <c r="R38" s="10"/>
    </row>
  </sheetData>
  <mergeCells count="3">
    <mergeCell ref="C4:M4"/>
    <mergeCell ref="J16:M16"/>
    <mergeCell ref="C5:F5"/>
  </mergeCells>
  <pageMargins left="0.70866141732283472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Johnnatan</cp:lastModifiedBy>
  <cp:revision/>
  <cp:lastPrinted>2024-11-21T17:09:09Z</cp:lastPrinted>
  <dcterms:created xsi:type="dcterms:W3CDTF">2024-07-30T14:57:06Z</dcterms:created>
  <dcterms:modified xsi:type="dcterms:W3CDTF">2024-11-21T17:12:23Z</dcterms:modified>
  <cp:category/>
  <cp:contentStatus/>
</cp:coreProperties>
</file>