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<sst xmlns="http://schemas.openxmlformats.org/spreadsheetml/2006/main" count="52" uniqueCount="38">
  <si>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</si>
  <si>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</si>
  <si>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</si>
  <si>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</si>
  <si>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</si>
  <si>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</si>
  <si>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</si>
  <si>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</si>
  <si>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</si>
  <si>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</si>
  <si>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</si>
  <si>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</si>
  <si>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</si>
  <si>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</si>
  <si>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</si>
  <si>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</si>
  <si>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</si>
  <si>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</si>
  <si>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</si>
  <si>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</si>
  <si>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</si>
  <si>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</si>
  <si>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</si>
  <si>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</si>
  <si>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</si>
  <si>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</si>
  <si>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</si>
  <si>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</si>
  <si>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</si>
  <si>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</si>
  <si>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</si>
  <si>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</si>
  <si>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</si>
  <si>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</si>
  <si>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</si>
  <si>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 xml:space="preserve">JOHNNATAN BLANCAS CECILIANO </t>
  </si>
  <si>
    <t>QRO</t>
  </si>
  <si>
    <t>TRAMITES QRO,RIVERO,TALLER,COMPRAS,NOTARIA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</si>
</sst>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xmlns="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F10" zoomScale="66" zoomScaleNormal="66" workbookViewId="0">
      <selection activeCell="R29" sqref="R29"/>
    </sheetView>
  </sheetViews>
  <sheetFormatPr baseColWidth="10" defaultColWidth="11.375" defaultRowHeight="14.25"/>
  <cols>
    <col min="3" max="3" width="41.875" bestFit="1" customWidth="1"/>
    <col min="4" max="4" width="21.125" bestFit="1" customWidth="1"/>
    <col min="5" max="5" width="16" customWidth="1"/>
    <col min="6" max="6" width="25.25" bestFit="1" customWidth="1"/>
    <col min="7" max="7" width="21.125" customWidth="1"/>
    <col min="8" max="8" width="13.25" customWidth="1"/>
    <col min="9" max="9" width="8.625" customWidth="1"/>
    <col min="10" max="12" width="18.25" customWidth="1"/>
    <col min="13" max="13" width="22.625" bestFit="1" customWidth="1"/>
    <col min="14" max="15" width="15.25" customWidth="1"/>
    <col min="16" max="16" width="22.625" bestFit="1" customWidth="1"/>
    <col min="17" max="17" width="15.625" bestFit="1" customWidth="1"/>
    <col min="18" max="18" width="48.3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29</v>
      </c>
      <c r="D5" s="21"/>
      <c r="E5" s="21"/>
      <c r="F5" s="21"/>
    </row>
    <row r="6" spans="3:13" ht="15">
      <c r="C6" s="5" t="s">
        <v>1</v>
      </c>
      <c r="D6" s="5" t="s">
        <v>2</v>
      </c>
      <c r="E6" s="5" t="s">
        <v>3</v>
      </c>
      <c r="F6" s="5" t="s">
        <v>30</v>
      </c>
      <c r="G6" s="4"/>
    </row>
    <row r="7" spans="3:13">
      <c r="C7" s="6" t="s">
        <v>4</v>
      </c>
      <c r="D7" s="6">
        <v>1</v>
      </c>
      <c r="E7" s="6" t="s">
        <v>26</v>
      </c>
      <c r="F7" s="7">
        <f>800/1.16</f>
        <v>689.65517241379314</v>
      </c>
      <c r="G7" s="1"/>
    </row>
    <row r="8" spans="3:13">
      <c r="C8" s="6" t="s">
        <v>6</v>
      </c>
      <c r="D8" s="6">
        <v>1</v>
      </c>
      <c r="E8" s="6" t="s">
        <v>26</v>
      </c>
      <c r="F8" s="7">
        <f>1500/1.16</f>
        <v>1293.1034482758621</v>
      </c>
      <c r="G8" s="1"/>
    </row>
    <row r="9" spans="3:13">
      <c r="C9" s="6" t="s">
        <v>7</v>
      </c>
      <c r="D9" s="6">
        <v>1</v>
      </c>
      <c r="E9" s="6" t="s">
        <v>26</v>
      </c>
      <c r="F9" s="7" t="s">
        <v>8</v>
      </c>
      <c r="G9" s="1"/>
    </row>
    <row r="10" spans="3:13" ht="15">
      <c r="C10" s="6" t="s">
        <v>9</v>
      </c>
      <c r="D10" s="6">
        <v>1</v>
      </c>
      <c r="E10" s="6" t="s">
        <v>10</v>
      </c>
      <c r="F10" s="8">
        <v>12</v>
      </c>
      <c r="G10" s="9" t="s">
        <v>27</v>
      </c>
    </row>
    <row r="11" spans="3:13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>
      <c r="C12" s="6" t="s">
        <v>12</v>
      </c>
      <c r="D12" s="6">
        <v>1</v>
      </c>
      <c r="E12" s="6" t="s">
        <v>5</v>
      </c>
      <c r="F12" s="7" t="s">
        <v>33</v>
      </c>
      <c r="G12" s="1"/>
    </row>
    <row r="13" spans="3:13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>
      <c r="C15" s="6" t="s">
        <v>15</v>
      </c>
      <c r="D15" s="6">
        <v>1</v>
      </c>
      <c r="E15" s="6" t="s">
        <v>16</v>
      </c>
      <c r="F15" s="7">
        <f>24/1.16</f>
        <v>20.689655172413794</v>
      </c>
    </row>
    <row r="16" spans="3:13" ht="15">
      <c r="J16" s="20" t="s">
        <v>9</v>
      </c>
      <c r="K16" s="20"/>
      <c r="L16" s="20"/>
      <c r="M16" s="20"/>
    </row>
    <row r="17" spans="1:18" s="3" customFormat="1" ht="41.25" customHeight="1">
      <c r="C17" s="2" t="s">
        <v>17</v>
      </c>
      <c r="D17" s="2" t="s">
        <v>18</v>
      </c>
      <c r="E17" s="2" t="s">
        <v>19</v>
      </c>
      <c r="F17" s="2" t="s">
        <v>4</v>
      </c>
      <c r="G17" s="2" t="s">
        <v>20</v>
      </c>
      <c r="H17" s="14" t="s">
        <v>6</v>
      </c>
      <c r="I17" s="14" t="s">
        <v>7</v>
      </c>
      <c r="J17" s="14" t="s">
        <v>21</v>
      </c>
      <c r="K17" s="2" t="s">
        <v>22</v>
      </c>
      <c r="L17" s="2" t="s">
        <v>34</v>
      </c>
      <c r="M17" s="2" t="s">
        <v>9</v>
      </c>
      <c r="N17" s="14" t="s">
        <v>11</v>
      </c>
      <c r="O17" s="14" t="s">
        <v>23</v>
      </c>
      <c r="P17" s="14" t="s">
        <v>14</v>
      </c>
      <c r="Q17" s="2" t="s">
        <v>24</v>
      </c>
      <c r="R17" s="2" t="s">
        <v>25</v>
      </c>
    </row>
    <row r="18" spans="1:18">
      <c r="C18" s="12" t="s">
        <v>35</v>
      </c>
      <c r="D18" s="13" t="s">
        <v>36</v>
      </c>
      <c r="E18" s="13"/>
      <c r="F18" s="13"/>
      <c r="G18" s="10">
        <f>F18*0.1</f>
        <v>0</v>
      </c>
      <c r="H18" s="13"/>
      <c r="I18" s="13"/>
      <c r="J18" s="15">
        <v>500</v>
      </c>
      <c r="K18" s="11">
        <f>+$F$10</f>
        <v>12</v>
      </c>
      <c r="L18" s="11">
        <f>+J18/K18</f>
        <v>41.666666666666664</v>
      </c>
      <c r="M18" s="10">
        <f>IFERROR(J18/K18*$F$15,0)</f>
        <v>862.06896551724139</v>
      </c>
      <c r="N18" s="13">
        <v>0</v>
      </c>
      <c r="O18" s="13"/>
      <c r="P18" s="13"/>
      <c r="Q18" s="10">
        <f>+P18+N18+M18++I18+H18+F18+O18+G18</f>
        <v>862.06896551724139</v>
      </c>
      <c r="R18" s="13" t="s">
        <v>37</v>
      </c>
    </row>
    <row r="19" spans="1:18" ht="26.25" customHeight="1">
      <c r="A19" t="s">
        <v>28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32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500</v>
      </c>
      <c r="K37" s="10"/>
      <c r="L37" s="11">
        <f>SUM(L18:L36)</f>
        <v>41.666666666666664</v>
      </c>
      <c r="M37" s="10">
        <f t="shared" si="5"/>
        <v>862.06896551724139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862.06896551724139</v>
      </c>
      <c r="R37" s="10"/>
    </row>
    <row r="38" spans="3:18" ht="26.25" customHeight="1">
      <c r="C38" s="17" t="s">
        <v>31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500</v>
      </c>
      <c r="K38" s="11"/>
      <c r="L38" s="11">
        <f>+L37</f>
        <v>41.666666666666664</v>
      </c>
      <c r="M38" s="10">
        <f t="shared" si="6"/>
        <v>1000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1000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2024-09-02T14:10:12Z</cp:lastPrinted>
  <dcterms:created xsi:type="dcterms:W3CDTF">2024-07-30T14:57:06Z</dcterms:created>
  <dcterms:modified xsi:type="dcterms:W3CDTF">2024-09-04T23:17:34Z</dcterms:modified>
  <cp:category/>
  <cp:contentStatus/>
</cp:coreProperties>
</file>