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Fernando\Downloads\OTROS 2023\"/>
    </mc:Choice>
  </mc:AlternateContent>
  <xr:revisionPtr revIDLastSave="0" documentId="13_ncr:1_{9AF7A570-F062-4E80-9CC8-1150683E0280}" xr6:coauthVersionLast="47" xr6:coauthVersionMax="47" xr10:uidLastSave="{00000000-0000-0000-0000-000000000000}"/>
  <bookViews>
    <workbookView xWindow="-120" yWindow="-120" windowWidth="20730" windowHeight="1104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37" i="1" s="1"/>
  <c r="H38" i="1" s="1"/>
  <c r="F18" i="1"/>
  <c r="P37" i="1"/>
  <c r="P38" i="1" s="1"/>
  <c r="O37" i="1"/>
  <c r="O3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I37" i="1"/>
  <c r="I38" i="1" s="1"/>
  <c r="J37" i="1"/>
  <c r="J38" i="1" s="1"/>
  <c r="N37" i="1"/>
  <c r="N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7" i="1"/>
  <c r="F38" i="1" s="1"/>
  <c r="G31" i="1"/>
  <c r="G27" i="1"/>
  <c r="G24" i="1"/>
  <c r="Q24" i="1" s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M37" i="1" l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Q23" i="1"/>
  <c r="G30" i="1"/>
  <c r="Q30" i="1" s="1"/>
  <c r="Q36" i="1"/>
  <c r="Q26" i="1"/>
  <c r="Q27" i="1"/>
  <c r="Q22" i="1"/>
  <c r="Q18" i="1" l="1"/>
  <c r="Q37" i="1" s="1"/>
  <c r="Q38" i="1" s="1"/>
</calcChain>
</file>

<file path=xl/sharedStrings.xml><?xml version="1.0" encoding="utf-8"?>
<sst xmlns="http://schemas.openxmlformats.org/spreadsheetml/2006/main" count="59" uniqueCount="42">
  <si>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</si>
  <si>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</si>
  <si>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</si>
  <si>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</si>
  <si>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</si>
  <si>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</si>
  <si>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</si>
  <si>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</si>
  <si>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</si>
  <si>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</si>
  <si>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</si>
  <si>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</si>
  <si>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</si>
  <si>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</si>
  <si>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</si>
  <si>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</si>
  <si>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</si>
  <si>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</si>
  <si>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</si>
  <si>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</si>
  <si>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</si>
  <si>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</si>
  <si>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</si>
  <si>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</si>
  <si>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</si>
  <si>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</si>
  <si>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</si>
  <si>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</si>
  <si>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</si>
  <si>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</si>
  <si>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</si>
  <si>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</si>
  <si>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>Gabriela</t>
  </si>
  <si>
    <t>CDMX</t>
  </si>
  <si>
    <t>(Cuadro a llenar)</t>
  </si>
  <si>
    <t>Araceli</t>
  </si>
  <si>
    <t>FERNANDO MARTINEZ</t>
  </si>
  <si>
    <t xml:space="preserve">MAPEO DE ENTREGA DE PHARMAPLUS </t>
  </si>
  <si>
    <t>TOTAL SIN IVA</t>
  </si>
  <si>
    <t>TOTAL CON IVA</t>
  </si>
  <si>
    <t>TOLUCA</t>
  </si>
  <si>
    <t>AUDITORIA DE CALIDAD A OPL GNK.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</si>
</sst>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12058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A10" zoomScale="85" zoomScaleNormal="85" workbookViewId="0">
      <selection activeCell="A21" sqref="A21"/>
    </sheetView>
  </sheetViews>
  <sheetFormatPr baseColWidth="10" defaultColWidth="11.42578125" defaultRowHeight="15" x14ac:dyDescent="0.25"/>
  <cols>
    <col min="3" max="3" width="41.85546875" bestFit="1" customWidth="1"/>
    <col min="4" max="4" width="21.140625" bestFit="1" customWidth="1"/>
    <col min="5" max="5" width="16" customWidth="1"/>
    <col min="6" max="6" width="25.28515625" bestFit="1" customWidth="1"/>
    <col min="7" max="7" width="21.140625" customWidth="1"/>
    <col min="8" max="8" width="20.5703125" bestFit="1" customWidth="1"/>
    <col min="9" max="12" width="18.28515625" customWidth="1"/>
    <col min="13" max="13" width="22.5703125" bestFit="1" customWidth="1"/>
    <col min="14" max="15" width="15.28515625" customWidth="1"/>
    <col min="16" max="16" width="22.5703125" bestFit="1" customWidth="1"/>
    <col min="17" max="17" width="15.5703125" bestFit="1" customWidth="1"/>
    <col min="18" max="18" width="48.42578125" customWidth="1"/>
  </cols>
  <sheetData>
    <row r="4" spans="3:13" x14ac:dyDescent="0.25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x14ac:dyDescent="0.25">
      <c r="C5" s="21" t="s">
        <v>1</v>
      </c>
      <c r="D5" s="21"/>
      <c r="E5" s="21"/>
      <c r="F5" s="21"/>
    </row>
    <row r="6" spans="3:13" x14ac:dyDescent="0.2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 x14ac:dyDescent="0.25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 x14ac:dyDescent="0.25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 x14ac:dyDescent="0.25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x14ac:dyDescent="0.2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 x14ac:dyDescent="0.25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 x14ac:dyDescent="0.25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 x14ac:dyDescent="0.25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 x14ac:dyDescent="0.25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 x14ac:dyDescent="0.25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x14ac:dyDescent="0.25">
      <c r="J16" s="20" t="s">
        <v>11</v>
      </c>
      <c r="K16" s="20"/>
      <c r="L16" s="20"/>
      <c r="M16" s="20"/>
    </row>
    <row r="17" spans="1:18" s="3" customFormat="1" ht="41.25" customHeight="1" x14ac:dyDescent="0.25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 x14ac:dyDescent="0.25">
      <c r="C18" s="12" t="s">
        <v>32</v>
      </c>
      <c r="D18" s="13" t="s">
        <v>33</v>
      </c>
      <c r="E18" s="13">
        <v>2</v>
      </c>
      <c r="F18" s="13">
        <f>+F7*2</f>
        <v>1379.3103448275863</v>
      </c>
      <c r="G18" s="10">
        <f>F18*0.1</f>
        <v>137.93103448275863</v>
      </c>
      <c r="H18" s="13">
        <f>+F8*2</f>
        <v>2586.2068965517242</v>
      </c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>
        <v>0</v>
      </c>
      <c r="O18" s="13"/>
      <c r="P18" s="13"/>
      <c r="Q18" s="10">
        <f>+P18+N18+M18++I18+H18+F18+O18+G18</f>
        <v>4103.4482758620697</v>
      </c>
      <c r="R18" s="13"/>
    </row>
    <row r="19" spans="1:18" ht="26.25" customHeight="1" x14ac:dyDescent="0.25">
      <c r="A19" t="s">
        <v>34</v>
      </c>
      <c r="C19" s="12" t="s">
        <v>35</v>
      </c>
      <c r="D19" s="13" t="s">
        <v>33</v>
      </c>
      <c r="E19" s="13">
        <v>2</v>
      </c>
      <c r="F19" s="13">
        <v>1379.3103448275863</v>
      </c>
      <c r="G19" s="10">
        <f t="shared" ref="G19:G36" si="0">F19*0.1</f>
        <v>137.93103448275863</v>
      </c>
      <c r="H19" s="13">
        <f>+F8*2</f>
        <v>2586.2068965517242</v>
      </c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4103.4482758620697</v>
      </c>
      <c r="R19" s="16"/>
    </row>
    <row r="20" spans="1:18" ht="26.25" customHeight="1" x14ac:dyDescent="0.25">
      <c r="C20" s="12" t="s">
        <v>36</v>
      </c>
      <c r="D20" s="13" t="s">
        <v>33</v>
      </c>
      <c r="E20" s="13">
        <v>1</v>
      </c>
      <c r="F20" s="13">
        <v>300</v>
      </c>
      <c r="G20" s="10">
        <f t="shared" si="0"/>
        <v>30</v>
      </c>
      <c r="H20" s="13"/>
      <c r="I20" s="13"/>
      <c r="J20" s="15">
        <v>390</v>
      </c>
      <c r="K20" s="11">
        <f t="shared" si="1"/>
        <v>12</v>
      </c>
      <c r="L20" s="11">
        <f t="shared" si="2"/>
        <v>32.5</v>
      </c>
      <c r="M20" s="10">
        <f t="shared" si="3"/>
        <v>672.41379310344826</v>
      </c>
      <c r="N20" s="13">
        <v>0</v>
      </c>
      <c r="O20" s="13"/>
      <c r="P20" s="13"/>
      <c r="Q20" s="10">
        <f t="shared" si="4"/>
        <v>1002.4137931034483</v>
      </c>
      <c r="R20" s="16" t="s">
        <v>37</v>
      </c>
    </row>
    <row r="21" spans="1:18" ht="26.25" customHeight="1" x14ac:dyDescent="0.25">
      <c r="C21" s="12" t="s">
        <v>36</v>
      </c>
      <c r="D21" s="13" t="s">
        <v>40</v>
      </c>
      <c r="E21" s="13">
        <v>1</v>
      </c>
      <c r="F21" s="13">
        <v>2200</v>
      </c>
      <c r="G21" s="10">
        <f t="shared" si="0"/>
        <v>220</v>
      </c>
      <c r="H21" s="13"/>
      <c r="I21" s="13"/>
      <c r="J21" s="15">
        <v>580</v>
      </c>
      <c r="K21" s="11">
        <f t="shared" si="1"/>
        <v>12</v>
      </c>
      <c r="L21" s="11">
        <f t="shared" si="2"/>
        <v>48.333333333333336</v>
      </c>
      <c r="M21" s="10">
        <f t="shared" si="3"/>
        <v>1000.0000000000001</v>
      </c>
      <c r="N21" s="13">
        <v>0</v>
      </c>
      <c r="O21" s="13">
        <v>1000</v>
      </c>
      <c r="P21" s="13"/>
      <c r="Q21" s="10">
        <f t="shared" si="4"/>
        <v>4420</v>
      </c>
      <c r="R21" s="16" t="s">
        <v>41</v>
      </c>
    </row>
    <row r="22" spans="1:18" ht="26.25" customHeight="1" x14ac:dyDescent="0.25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 x14ac:dyDescent="0.25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2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2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2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2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2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2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2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2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2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2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2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2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2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25">
      <c r="C37" s="17" t="s">
        <v>38</v>
      </c>
      <c r="D37" s="10"/>
      <c r="E37" s="10"/>
      <c r="F37" s="10">
        <f>SUM(F17:F36)</f>
        <v>5258.6206896551721</v>
      </c>
      <c r="G37" s="10">
        <f t="shared" ref="G37:Q37" si="5">SUM(G17:G36)</f>
        <v>525.86206896551721</v>
      </c>
      <c r="H37" s="10">
        <f t="shared" si="5"/>
        <v>5172.4137931034484</v>
      </c>
      <c r="I37" s="10">
        <f t="shared" si="5"/>
        <v>0</v>
      </c>
      <c r="J37" s="18">
        <f t="shared" si="5"/>
        <v>970</v>
      </c>
      <c r="K37" s="10"/>
      <c r="L37" s="11">
        <f>SUM(L18:L36)</f>
        <v>80.833333333333343</v>
      </c>
      <c r="M37" s="10">
        <f t="shared" si="5"/>
        <v>1672.4137931034484</v>
      </c>
      <c r="N37" s="10">
        <f t="shared" si="5"/>
        <v>0</v>
      </c>
      <c r="O37" s="10">
        <f>SUM(O17:O36)/1.16</f>
        <v>862.06896551724139</v>
      </c>
      <c r="P37" s="10">
        <f t="shared" si="5"/>
        <v>0</v>
      </c>
      <c r="Q37" s="10">
        <f t="shared" si="5"/>
        <v>13629.310344827587</v>
      </c>
      <c r="R37" s="10"/>
    </row>
    <row r="38" spans="3:18" ht="26.25" customHeight="1" x14ac:dyDescent="0.25">
      <c r="C38" s="17" t="s">
        <v>39</v>
      </c>
      <c r="D38" s="10"/>
      <c r="E38" s="10"/>
      <c r="F38" s="10">
        <f>+F37*1.16</f>
        <v>6099.9999999999991</v>
      </c>
      <c r="G38" s="10">
        <f t="shared" ref="G38:Q38" si="6">+G37*1.16</f>
        <v>609.99999999999989</v>
      </c>
      <c r="H38" s="10">
        <f t="shared" si="6"/>
        <v>6000</v>
      </c>
      <c r="I38" s="10">
        <f t="shared" si="6"/>
        <v>0</v>
      </c>
      <c r="J38" s="18">
        <f>+J37</f>
        <v>970</v>
      </c>
      <c r="K38" s="11"/>
      <c r="L38" s="11">
        <f>+L37</f>
        <v>80.833333333333343</v>
      </c>
      <c r="M38" s="10">
        <f t="shared" si="6"/>
        <v>1940</v>
      </c>
      <c r="N38" s="10">
        <f t="shared" si="6"/>
        <v>0</v>
      </c>
      <c r="O38" s="10">
        <f>+O37*1.16</f>
        <v>1000</v>
      </c>
      <c r="P38" s="10">
        <f t="shared" si="6"/>
        <v>0</v>
      </c>
      <c r="Q38" s="10">
        <f t="shared" si="6"/>
        <v>15810</v>
      </c>
      <c r="R38" s="10"/>
    </row>
  </sheetData>
  <sheetProtection algorithmName="SHA-512" hashValue="DY5ul8xChVt386onT0rOJE2akvbtwZC8MjjCNOf1QR7pvsBhpefOrPOuiwwuPPpJk6RkrY0GY19XWOQD0jpxQw==" saltValue="CQAQsl3K8KsWfm/VwNN/KQ==" spinCount="100000" sheet="1" objects="1" scenarios="1"/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José Fernando Martínez</cp:lastModifiedBy>
  <cp:revision/>
  <dcterms:created xsi:type="dcterms:W3CDTF">2024-07-30T14:57:06Z</dcterms:created>
  <dcterms:modified xsi:type="dcterms:W3CDTF">2024-09-25T16:21:03Z</dcterms:modified>
  <cp:category/>
  <cp:contentStatus/>
</cp:coreProperties>
</file>