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lugo_nucitec_com/Documents/Escritorio/"/>
    </mc:Choice>
  </mc:AlternateContent>
  <xr:revisionPtr revIDLastSave="2" documentId="8_{E04B3E13-2808-40BD-8936-4FAAB33CEEE7}" xr6:coauthVersionLast="47" xr6:coauthVersionMax="47" xr10:uidLastSave="{10E7E7BE-EEF1-4722-B933-41E45B757B3C}"/>
  <bookViews>
    <workbookView xWindow="-120" yWindow="-120" windowWidth="29040" windowHeight="1584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L37" i="1" s="1"/>
  <c r="L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M24" i="1" l="1"/>
  <c r="Q19" i="1"/>
  <c r="G33" i="1"/>
  <c r="G20" i="1"/>
  <c r="G28" i="1"/>
  <c r="G23" i="1"/>
  <c r="G32" i="1"/>
  <c r="F37" i="1"/>
  <c r="F38" i="1" s="1"/>
  <c r="G31" i="1"/>
  <c r="G27" i="1"/>
  <c r="G24" i="1"/>
  <c r="Q24" i="1" s="1"/>
  <c r="G35" i="1"/>
  <c r="G34" i="1"/>
  <c r="G21" i="1"/>
  <c r="M27" i="1"/>
  <c r="M26" i="1"/>
  <c r="M18" i="1"/>
  <c r="M36" i="1"/>
  <c r="G26" i="1"/>
  <c r="G36" i="1"/>
  <c r="G22" i="1"/>
  <c r="M28" i="1"/>
  <c r="G19" i="1"/>
  <c r="M25" i="1"/>
  <c r="G25" i="1"/>
  <c r="M37" i="1" l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Q23" i="1"/>
  <c r="G30" i="1"/>
  <c r="Q30" i="1" s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<sst xmlns="http://schemas.openxmlformats.org/spreadsheetml/2006/main" count="52" uniqueCount="38">
  <si>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</si>
  <si>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</si>
  <si>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</si>
  <si>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</si>
  <si>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</si>
  <si>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</si>
  <si>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</si>
  <si>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</si>
  <si>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</si>
  <si>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</si>
  <si>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</si>
  <si>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</si>
  <si>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</si>
  <si>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</si>
  <si>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</si>
  <si>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</si>
  <si>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</si>
  <si>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</si>
  <si>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</si>
  <si>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</si>
  <si>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</si>
  <si>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</si>
  <si>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</si>
  <si>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</si>
  <si>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</si>
  <si>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</si>
  <si>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</si>
  <si>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</si>
  <si>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</si>
  <si>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</si>
  <si>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</si>
  <si>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</si>
  <si>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</si>
  <si>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</si>
  <si>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</si>
  <si>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René lugo Hernández</t>
  </si>
  <si>
    <t>Oficinas ventas CDMX</t>
  </si>
  <si>
    <t>Oficinas ventas CDMX (Moises Juarez)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</si>
</sst>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B1" zoomScaleNormal="100" workbookViewId="0">
      <selection activeCell="J19" sqref="J19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6" width="25.28515625" bestFit="1" customWidth="1"/>
    <col min="7" max="7" width="21.140625" customWidth="1"/>
    <col min="8" max="8" width="20.5703125" bestFit="1" customWidth="1"/>
    <col min="9" max="12" width="18.28515625" customWidth="1"/>
    <col min="13" max="13" width="22.5703125" bestFit="1" customWidth="1"/>
    <col min="14" max="15" width="15.28515625" customWidth="1"/>
    <col min="16" max="16" width="22.5703125" bestFit="1" customWidth="1"/>
    <col min="17" max="17" width="15.5703125" bestFit="1" customWidth="1"/>
    <col min="18" max="18" width="48.42578125" customWidth="1"/>
  </cols>
  <sheetData>
    <row r="4" spans="3:13" x14ac:dyDescent="0.25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x14ac:dyDescent="0.25">
      <c r="C5" s="21" t="s">
        <v>29</v>
      </c>
      <c r="D5" s="21"/>
      <c r="E5" s="21"/>
      <c r="F5" s="21"/>
    </row>
    <row r="6" spans="3:13" x14ac:dyDescent="0.2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25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25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25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x14ac:dyDescent="0.2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2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25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2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2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25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x14ac:dyDescent="0.25">
      <c r="J16" s="20" t="s">
        <v>9</v>
      </c>
      <c r="K16" s="20"/>
      <c r="L16" s="20"/>
      <c r="M16" s="20"/>
    </row>
    <row r="17" spans="1:18" s="3" customFormat="1" ht="41.25" customHeight="1" x14ac:dyDescent="0.2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25">
      <c r="C18" s="12" t="s">
        <v>35</v>
      </c>
      <c r="D18" s="13" t="s">
        <v>36</v>
      </c>
      <c r="E18" s="13">
        <v>1</v>
      </c>
      <c r="F18" s="13">
        <v>1500</v>
      </c>
      <c r="G18" s="10">
        <f>F18*0.1</f>
        <v>150</v>
      </c>
      <c r="H18" s="13">
        <v>0</v>
      </c>
      <c r="I18" s="13">
        <v>0</v>
      </c>
      <c r="J18" s="15">
        <v>1500</v>
      </c>
      <c r="K18" s="11">
        <f>+$F$10</f>
        <v>12</v>
      </c>
      <c r="L18" s="11">
        <f>+J18/K18</f>
        <v>125</v>
      </c>
      <c r="M18" s="10">
        <f>IFERROR(J18/K18*$F$15,0)</f>
        <v>2586.2068965517242</v>
      </c>
      <c r="N18" s="13">
        <v>0</v>
      </c>
      <c r="O18" s="13">
        <v>2800</v>
      </c>
      <c r="P18" s="13"/>
      <c r="Q18" s="10">
        <f>+P18+N18+M18++I18+H18+F18+O18+G18</f>
        <v>7036.2068965517246</v>
      </c>
      <c r="R18" s="13" t="s">
        <v>37</v>
      </c>
    </row>
    <row r="19" spans="1:18" ht="26.25" customHeight="1" x14ac:dyDescent="0.25">
      <c r="A19" t="s">
        <v>28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 x14ac:dyDescent="0.25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 x14ac:dyDescent="0.25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 x14ac:dyDescent="0.25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 x14ac:dyDescent="0.25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2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2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2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2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2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2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2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2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2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2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2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2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2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25">
      <c r="C37" s="17" t="s">
        <v>32</v>
      </c>
      <c r="D37" s="10"/>
      <c r="E37" s="10"/>
      <c r="F37" s="10">
        <f>SUM(F17:F36)</f>
        <v>1500</v>
      </c>
      <c r="G37" s="10">
        <f t="shared" ref="G37:Q37" si="5">SUM(G17:G36)</f>
        <v>150</v>
      </c>
      <c r="H37" s="10">
        <f t="shared" si="5"/>
        <v>0</v>
      </c>
      <c r="I37" s="10">
        <f t="shared" si="5"/>
        <v>0</v>
      </c>
      <c r="J37" s="18">
        <f t="shared" si="5"/>
        <v>1500</v>
      </c>
      <c r="K37" s="10"/>
      <c r="L37" s="11">
        <f>SUM(L18:L36)</f>
        <v>125</v>
      </c>
      <c r="M37" s="10">
        <f t="shared" si="5"/>
        <v>2586.2068965517242</v>
      </c>
      <c r="N37" s="10">
        <f t="shared" si="5"/>
        <v>0</v>
      </c>
      <c r="O37" s="10">
        <f>SUM(O17:O36)/1.16</f>
        <v>2413.7931034482758</v>
      </c>
      <c r="P37" s="10">
        <f t="shared" si="5"/>
        <v>0</v>
      </c>
      <c r="Q37" s="10">
        <f t="shared" si="5"/>
        <v>7036.2068965517246</v>
      </c>
      <c r="R37" s="10"/>
    </row>
    <row r="38" spans="3:18" ht="26.25" customHeight="1" x14ac:dyDescent="0.25">
      <c r="C38" s="17" t="s">
        <v>31</v>
      </c>
      <c r="D38" s="10"/>
      <c r="E38" s="10"/>
      <c r="F38" s="10">
        <f>+F37*1.16</f>
        <v>1739.9999999999998</v>
      </c>
      <c r="G38" s="10">
        <f t="shared" ref="G38:Q38" si="6">+G37*1.16</f>
        <v>174</v>
      </c>
      <c r="H38" s="10">
        <f t="shared" si="6"/>
        <v>0</v>
      </c>
      <c r="I38" s="10">
        <f t="shared" si="6"/>
        <v>0</v>
      </c>
      <c r="J38" s="18">
        <f>+J37</f>
        <v>1500</v>
      </c>
      <c r="K38" s="11"/>
      <c r="L38" s="11">
        <f>+L37</f>
        <v>125</v>
      </c>
      <c r="M38" s="10">
        <f t="shared" si="6"/>
        <v>3000</v>
      </c>
      <c r="N38" s="10">
        <f t="shared" si="6"/>
        <v>0</v>
      </c>
      <c r="O38" s="10">
        <f>+O37*1.16</f>
        <v>2799.9999999999995</v>
      </c>
      <c r="P38" s="10">
        <f t="shared" si="6"/>
        <v>0</v>
      </c>
      <c r="Q38" s="10">
        <f t="shared" si="6"/>
        <v>8162</v>
      </c>
      <c r="R38" s="10"/>
    </row>
  </sheetData>
  <sheetProtection algorithmName="SHA-512" hashValue="DY5ul8xChVt386onT0rOJE2akvbtwZC8MjjCNOf1QR7pvsBhpefOrPOuiwwuPPpJk6RkrY0GY19XWOQD0jpxQw==" saltValue="CQAQsl3K8KsWfm/VwNN/KQ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René Lugo Hernández</cp:lastModifiedBy>
  <cp:revision/>
  <dcterms:created xsi:type="dcterms:W3CDTF">2024-07-30T14:57:06Z</dcterms:created>
  <dcterms:modified xsi:type="dcterms:W3CDTF">2024-08-27T18:44:54Z</dcterms:modified>
  <cp:category/>
  <cp:contentStatus/>
</cp:coreProperties>
</file>